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ericraymondgreene/Dropbox/VTENKIF/Reviews/Figures/Figure5/Data/Figure5 Supplement 2B WT titin gel based degradation data/"/>
    </mc:Choice>
  </mc:AlternateContent>
  <xr:revisionPtr revIDLastSave="0" documentId="8_{619105C3-8DB2-3F47-AE92-389D46543A10}" xr6:coauthVersionLast="36" xr6:coauthVersionMax="36" xr10:uidLastSave="{00000000-0000-0000-0000-000000000000}"/>
  <bookViews>
    <workbookView xWindow="0" yWindow="460" windowWidth="25600" windowHeight="12300" activeTab="3" xr2:uid="{00000000-000D-0000-FFFF-FFFF00000000}"/>
  </bookViews>
  <sheets>
    <sheet name="Compiled" sheetId="1" r:id="rId1"/>
    <sheet name="Wild-type" sheetId="2" r:id="rId2"/>
    <sheet name="Rpn5-VTENKIF" sheetId="3" r:id="rId3"/>
    <sheet name="Rpt6-EQ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1" i="2" l="1"/>
  <c r="T45" i="2"/>
  <c r="T38" i="3"/>
  <c r="T42" i="3"/>
  <c r="T46" i="3"/>
  <c r="T39" i="4"/>
  <c r="T43" i="4"/>
  <c r="T47" i="4"/>
  <c r="N38" i="4"/>
  <c r="O38" i="4"/>
  <c r="P38" i="4"/>
  <c r="T38" i="4" s="1"/>
  <c r="Q38" i="4"/>
  <c r="R38" i="4"/>
  <c r="S38" i="4"/>
  <c r="N39" i="4"/>
  <c r="O39" i="4"/>
  <c r="P39" i="4"/>
  <c r="Q39" i="4"/>
  <c r="R39" i="4"/>
  <c r="S39" i="4"/>
  <c r="N40" i="4"/>
  <c r="O40" i="4"/>
  <c r="P40" i="4"/>
  <c r="T40" i="4" s="1"/>
  <c r="Q40" i="4"/>
  <c r="R40" i="4"/>
  <c r="S40" i="4"/>
  <c r="N41" i="4"/>
  <c r="O41" i="4"/>
  <c r="P41" i="4"/>
  <c r="T41" i="4" s="1"/>
  <c r="Q41" i="4"/>
  <c r="R41" i="4"/>
  <c r="S41" i="4"/>
  <c r="N42" i="4"/>
  <c r="O42" i="4"/>
  <c r="P42" i="4"/>
  <c r="T42" i="4" s="1"/>
  <c r="Q42" i="4"/>
  <c r="R42" i="4"/>
  <c r="S42" i="4"/>
  <c r="N43" i="4"/>
  <c r="O43" i="4"/>
  <c r="P43" i="4"/>
  <c r="Q43" i="4"/>
  <c r="R43" i="4"/>
  <c r="S43" i="4"/>
  <c r="N44" i="4"/>
  <c r="O44" i="4"/>
  <c r="P44" i="4"/>
  <c r="T44" i="4" s="1"/>
  <c r="Q44" i="4"/>
  <c r="R44" i="4"/>
  <c r="S44" i="4"/>
  <c r="N45" i="4"/>
  <c r="O45" i="4"/>
  <c r="P45" i="4"/>
  <c r="T45" i="4" s="1"/>
  <c r="Q45" i="4"/>
  <c r="R45" i="4"/>
  <c r="S45" i="4"/>
  <c r="N46" i="4"/>
  <c r="O46" i="4"/>
  <c r="P46" i="4"/>
  <c r="T46" i="4" s="1"/>
  <c r="Q46" i="4"/>
  <c r="R46" i="4"/>
  <c r="S46" i="4"/>
  <c r="N47" i="4"/>
  <c r="O47" i="4"/>
  <c r="P47" i="4"/>
  <c r="Q47" i="4"/>
  <c r="R47" i="4"/>
  <c r="S47" i="4"/>
  <c r="R37" i="4"/>
  <c r="S37" i="4"/>
  <c r="Q37" i="4"/>
  <c r="O37" i="4"/>
  <c r="P37" i="4"/>
  <c r="T37" i="4" s="1"/>
  <c r="N3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B10" i="4"/>
  <c r="B7" i="4"/>
  <c r="B9" i="4" s="1"/>
  <c r="N38" i="3"/>
  <c r="O38" i="3"/>
  <c r="P38" i="3"/>
  <c r="Q38" i="3"/>
  <c r="R38" i="3"/>
  <c r="S38" i="3"/>
  <c r="N39" i="3"/>
  <c r="O39" i="3"/>
  <c r="P39" i="3"/>
  <c r="T39" i="3" s="1"/>
  <c r="Q39" i="3"/>
  <c r="R39" i="3"/>
  <c r="S39" i="3"/>
  <c r="N40" i="3"/>
  <c r="O40" i="3"/>
  <c r="P40" i="3"/>
  <c r="T40" i="3" s="1"/>
  <c r="Q40" i="3"/>
  <c r="R40" i="3"/>
  <c r="S40" i="3"/>
  <c r="N41" i="3"/>
  <c r="O41" i="3"/>
  <c r="P41" i="3"/>
  <c r="T41" i="3" s="1"/>
  <c r="Q41" i="3"/>
  <c r="R41" i="3"/>
  <c r="S41" i="3"/>
  <c r="N42" i="3"/>
  <c r="O42" i="3"/>
  <c r="P42" i="3"/>
  <c r="Q42" i="3"/>
  <c r="R42" i="3"/>
  <c r="S42" i="3"/>
  <c r="N43" i="3"/>
  <c r="O43" i="3"/>
  <c r="P43" i="3"/>
  <c r="T43" i="3" s="1"/>
  <c r="Q43" i="3"/>
  <c r="R43" i="3"/>
  <c r="S43" i="3"/>
  <c r="N44" i="3"/>
  <c r="O44" i="3"/>
  <c r="P44" i="3"/>
  <c r="T44" i="3" s="1"/>
  <c r="Q44" i="3"/>
  <c r="R44" i="3"/>
  <c r="S44" i="3"/>
  <c r="N45" i="3"/>
  <c r="O45" i="3"/>
  <c r="P45" i="3"/>
  <c r="T45" i="3" s="1"/>
  <c r="Q45" i="3"/>
  <c r="R45" i="3"/>
  <c r="S45" i="3"/>
  <c r="N46" i="3"/>
  <c r="O46" i="3"/>
  <c r="P46" i="3"/>
  <c r="Q46" i="3"/>
  <c r="R46" i="3"/>
  <c r="S46" i="3"/>
  <c r="N47" i="3"/>
  <c r="O47" i="3"/>
  <c r="P47" i="3"/>
  <c r="T47" i="3" s="1"/>
  <c r="Q47" i="3"/>
  <c r="R47" i="3"/>
  <c r="S47" i="3"/>
  <c r="R37" i="3"/>
  <c r="S37" i="3"/>
  <c r="Q37" i="3"/>
  <c r="O37" i="3"/>
  <c r="P37" i="3"/>
  <c r="T37" i="3" s="1"/>
  <c r="N37" i="3"/>
  <c r="B7" i="3"/>
  <c r="B9" i="3" s="1"/>
  <c r="C7" i="3"/>
  <c r="C9" i="3" s="1"/>
  <c r="D7" i="3"/>
  <c r="D8" i="3" s="1"/>
  <c r="E7" i="3"/>
  <c r="E8" i="3" s="1"/>
  <c r="F7" i="3"/>
  <c r="G7" i="3"/>
  <c r="G9" i="3" s="1"/>
  <c r="H7" i="3"/>
  <c r="H8" i="3" s="1"/>
  <c r="I7" i="3"/>
  <c r="I9" i="3" s="1"/>
  <c r="J7" i="3"/>
  <c r="J9" i="3" s="1"/>
  <c r="K7" i="3"/>
  <c r="K8" i="3" s="1"/>
  <c r="L7" i="3"/>
  <c r="L8" i="3" s="1"/>
  <c r="M7" i="3"/>
  <c r="M8" i="3" s="1"/>
  <c r="N7" i="3"/>
  <c r="O7" i="3"/>
  <c r="O9" i="3" s="1"/>
  <c r="P7" i="3"/>
  <c r="P8" i="3" s="1"/>
  <c r="Q7" i="3"/>
  <c r="Q9" i="3" s="1"/>
  <c r="R7" i="3"/>
  <c r="R8" i="3" s="1"/>
  <c r="S7" i="3"/>
  <c r="S9" i="3" s="1"/>
  <c r="T7" i="3"/>
  <c r="T8" i="3" s="1"/>
  <c r="U7" i="3"/>
  <c r="U8" i="3" s="1"/>
  <c r="V7" i="3"/>
  <c r="W7" i="3"/>
  <c r="W9" i="3" s="1"/>
  <c r="X7" i="3"/>
  <c r="X8" i="3" s="1"/>
  <c r="Y7" i="3"/>
  <c r="Y10" i="3" s="1"/>
  <c r="Z7" i="3"/>
  <c r="Z10" i="3" s="1"/>
  <c r="AA7" i="3"/>
  <c r="AA10" i="3" s="1"/>
  <c r="AB7" i="3"/>
  <c r="AB8" i="3" s="1"/>
  <c r="AC7" i="3"/>
  <c r="AC8" i="3" s="1"/>
  <c r="AD7" i="3"/>
  <c r="AE7" i="3"/>
  <c r="AE9" i="3" s="1"/>
  <c r="AF7" i="3"/>
  <c r="AF8" i="3" s="1"/>
  <c r="AG7" i="3"/>
  <c r="AG8" i="3" s="1"/>
  <c r="B8" i="3"/>
  <c r="F8" i="3"/>
  <c r="N8" i="3"/>
  <c r="V8" i="3"/>
  <c r="Z8" i="3"/>
  <c r="AA8" i="3"/>
  <c r="AD8" i="3"/>
  <c r="E9" i="3"/>
  <c r="F9" i="3"/>
  <c r="M9" i="3"/>
  <c r="N9" i="3"/>
  <c r="U9" i="3"/>
  <c r="V9" i="3"/>
  <c r="AC9" i="3"/>
  <c r="AD9" i="3"/>
  <c r="AG9" i="3"/>
  <c r="E10" i="3"/>
  <c r="F10" i="3"/>
  <c r="J10" i="3"/>
  <c r="M10" i="3"/>
  <c r="N10" i="3"/>
  <c r="U10" i="3"/>
  <c r="V10" i="3"/>
  <c r="AB10" i="3"/>
  <c r="AC10" i="3"/>
  <c r="AD10" i="3"/>
  <c r="AG10" i="3"/>
  <c r="N39" i="2"/>
  <c r="O39" i="2"/>
  <c r="P39" i="2"/>
  <c r="T39" i="2" s="1"/>
  <c r="Q39" i="2"/>
  <c r="R39" i="2"/>
  <c r="S39" i="2"/>
  <c r="N40" i="2"/>
  <c r="O40" i="2"/>
  <c r="P40" i="2"/>
  <c r="T40" i="2" s="1"/>
  <c r="Q40" i="2"/>
  <c r="R40" i="2"/>
  <c r="S40" i="2"/>
  <c r="N41" i="2"/>
  <c r="O41" i="2"/>
  <c r="P41" i="2"/>
  <c r="Q41" i="2"/>
  <c r="R41" i="2"/>
  <c r="S41" i="2"/>
  <c r="N42" i="2"/>
  <c r="O42" i="2"/>
  <c r="P42" i="2"/>
  <c r="T42" i="2" s="1"/>
  <c r="Q42" i="2"/>
  <c r="R42" i="2"/>
  <c r="S42" i="2"/>
  <c r="N43" i="2"/>
  <c r="O43" i="2"/>
  <c r="P43" i="2"/>
  <c r="T43" i="2" s="1"/>
  <c r="Q43" i="2"/>
  <c r="R43" i="2"/>
  <c r="S43" i="2"/>
  <c r="N44" i="2"/>
  <c r="O44" i="2"/>
  <c r="P44" i="2"/>
  <c r="T44" i="2" s="1"/>
  <c r="Q44" i="2"/>
  <c r="R44" i="2"/>
  <c r="S44" i="2"/>
  <c r="N45" i="2"/>
  <c r="O45" i="2"/>
  <c r="P45" i="2"/>
  <c r="Q45" i="2"/>
  <c r="R45" i="2"/>
  <c r="S45" i="2"/>
  <c r="N46" i="2"/>
  <c r="O46" i="2"/>
  <c r="P46" i="2"/>
  <c r="T46" i="2" s="1"/>
  <c r="Q46" i="2"/>
  <c r="R46" i="2"/>
  <c r="S46" i="2"/>
  <c r="N47" i="2"/>
  <c r="O47" i="2"/>
  <c r="P47" i="2"/>
  <c r="T47" i="2" s="1"/>
  <c r="Q47" i="2"/>
  <c r="R47" i="2"/>
  <c r="S47" i="2"/>
  <c r="N48" i="2"/>
  <c r="O48" i="2"/>
  <c r="P48" i="2"/>
  <c r="T48" i="2" s="1"/>
  <c r="Q48" i="2"/>
  <c r="R48" i="2"/>
  <c r="S48" i="2"/>
  <c r="R38" i="2"/>
  <c r="S38" i="2"/>
  <c r="Q38" i="2"/>
  <c r="O38" i="2"/>
  <c r="P38" i="2"/>
  <c r="T38" i="2" s="1"/>
  <c r="N3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B10" i="2"/>
  <c r="B9" i="2"/>
  <c r="B8" i="2"/>
  <c r="B11" i="2" s="1"/>
  <c r="L10" i="3" l="1"/>
  <c r="D10" i="3"/>
  <c r="B8" i="4"/>
  <c r="T10" i="3"/>
  <c r="C8" i="3"/>
  <c r="AA9" i="3"/>
  <c r="K9" i="3"/>
  <c r="S8" i="3"/>
  <c r="K10" i="3"/>
  <c r="S10" i="3"/>
  <c r="R10" i="3"/>
  <c r="Z9" i="3"/>
  <c r="C10" i="3"/>
  <c r="B10" i="3"/>
  <c r="J8" i="3"/>
  <c r="R9" i="3"/>
  <c r="I8" i="3"/>
  <c r="I10" i="3"/>
  <c r="Q10" i="3"/>
  <c r="G8" i="3"/>
  <c r="Y9" i="3"/>
  <c r="AE8" i="3"/>
  <c r="Y8" i="3"/>
  <c r="Q8" i="3"/>
  <c r="W8" i="3"/>
  <c r="O8" i="3"/>
  <c r="AB9" i="3"/>
  <c r="T9" i="3"/>
  <c r="L9" i="3"/>
  <c r="D9" i="3"/>
  <c r="AF10" i="3"/>
  <c r="X10" i="3"/>
  <c r="P10" i="3"/>
  <c r="H10" i="3"/>
  <c r="AE10" i="3"/>
  <c r="W10" i="3"/>
  <c r="O10" i="3"/>
  <c r="G10" i="3"/>
  <c r="AF9" i="3"/>
  <c r="X9" i="3"/>
  <c r="P9" i="3"/>
  <c r="H9" i="3"/>
</calcChain>
</file>

<file path=xl/sharedStrings.xml><?xml version="1.0" encoding="utf-8"?>
<sst xmlns="http://schemas.openxmlformats.org/spreadsheetml/2006/main" count="548" uniqueCount="98">
  <si>
    <t>Lane 1</t>
  </si>
  <si>
    <t>Lane 2</t>
  </si>
  <si>
    <t>Lane 3</t>
  </si>
  <si>
    <t>Lane 4</t>
  </si>
  <si>
    <t>Lane 5</t>
  </si>
  <si>
    <t>Lane 6</t>
  </si>
  <si>
    <t>Lane 7</t>
  </si>
  <si>
    <t>Lane 8</t>
  </si>
  <si>
    <t>Lane 9</t>
  </si>
  <si>
    <t>Lane 10</t>
  </si>
  <si>
    <t>Lane 11</t>
  </si>
  <si>
    <t>Lane 12</t>
  </si>
  <si>
    <t>Lane 13</t>
  </si>
  <si>
    <t>Lane 14</t>
  </si>
  <si>
    <t>Lane 15</t>
  </si>
  <si>
    <t>Lane 16</t>
  </si>
  <si>
    <t>Lane 17</t>
  </si>
  <si>
    <t>Lane 18</t>
  </si>
  <si>
    <t>Lane 19</t>
  </si>
  <si>
    <t>Lane 20</t>
  </si>
  <si>
    <t>Lane 21</t>
  </si>
  <si>
    <t>Lane 22</t>
  </si>
  <si>
    <t>Lane 23</t>
  </si>
  <si>
    <t>Lane 24</t>
  </si>
  <si>
    <t>Lane 25</t>
  </si>
  <si>
    <t>Lane 26</t>
  </si>
  <si>
    <t>Lane 27</t>
  </si>
  <si>
    <t>Lane 28</t>
  </si>
  <si>
    <t>Lane 29</t>
  </si>
  <si>
    <t>Lane 30</t>
  </si>
  <si>
    <t>Lane 31</t>
  </si>
  <si>
    <t>Lane 32</t>
  </si>
  <si>
    <t>Lane 33</t>
  </si>
  <si>
    <t>Volume</t>
  </si>
  <si>
    <t>Naked</t>
  </si>
  <si>
    <t>Peptide</t>
  </si>
  <si>
    <t>Time (s)</t>
  </si>
  <si>
    <t>Average</t>
  </si>
  <si>
    <t>Lane 1 (2)</t>
  </si>
  <si>
    <t>Lane 1 (3)</t>
  </si>
  <si>
    <t>Lane 1 (4)</t>
  </si>
  <si>
    <t>Lane 1 (5)</t>
  </si>
  <si>
    <t>Lane 1 (6)</t>
  </si>
  <si>
    <t>Lane 1 (7)</t>
  </si>
  <si>
    <t>Lane 1 (8)</t>
  </si>
  <si>
    <t>Lane 1 (9)</t>
  </si>
  <si>
    <t>Lane 2 (10)</t>
  </si>
  <si>
    <t>Lane 3 (11)</t>
  </si>
  <si>
    <t>Lane 6 (12)</t>
  </si>
  <si>
    <t>Lane 7 (13)</t>
  </si>
  <si>
    <t>Lane 8 (14)</t>
  </si>
  <si>
    <t>Lane 9 (15)</t>
  </si>
  <si>
    <t>Lane 10 (16)</t>
  </si>
  <si>
    <t>Lane 11 (17)</t>
  </si>
  <si>
    <t>Lane 12 (18)</t>
  </si>
  <si>
    <t>Lane 13 (19)</t>
  </si>
  <si>
    <t>Lane 14 (20)</t>
  </si>
  <si>
    <t>Lane 15 (21)</t>
  </si>
  <si>
    <t>Lane 16 (22)</t>
  </si>
  <si>
    <t>Lane 21 (23)</t>
  </si>
  <si>
    <t>Lane 22 (24)</t>
  </si>
  <si>
    <t>Lane 23 (25)</t>
  </si>
  <si>
    <t>Lane 24 (26)</t>
  </si>
  <si>
    <t>Lane 25 (27)</t>
  </si>
  <si>
    <t>Lane 26 (28)</t>
  </si>
  <si>
    <t>Lane 27 (29)</t>
  </si>
  <si>
    <t>Lane 28 (30)</t>
  </si>
  <si>
    <t>Lane 29 (31)</t>
  </si>
  <si>
    <t>Lane 30 (32)</t>
  </si>
  <si>
    <t>Lane 31 (33)</t>
  </si>
  <si>
    <t>Rubber band subtraction</t>
  </si>
  <si>
    <t xml:space="preserve">wt wt </t>
  </si>
  <si>
    <t>Ub n</t>
  </si>
  <si>
    <t>sum</t>
  </si>
  <si>
    <t>f Ub</t>
  </si>
  <si>
    <t>f Naked</t>
  </si>
  <si>
    <t>f Peptide</t>
  </si>
  <si>
    <t>f Ub avg</t>
  </si>
  <si>
    <t>f Naked avg</t>
  </si>
  <si>
    <t>f Peptide avg</t>
  </si>
  <si>
    <t>sd</t>
  </si>
  <si>
    <t>VTENKIF</t>
  </si>
  <si>
    <t>EQ6</t>
  </si>
  <si>
    <t>1-peptide</t>
  </si>
  <si>
    <t>KEY</t>
  </si>
  <si>
    <t>Term</t>
  </si>
  <si>
    <t>Meaning</t>
  </si>
  <si>
    <t>Wild-type</t>
  </si>
  <si>
    <t>Rpn5-VTENKIF</t>
  </si>
  <si>
    <t>Standard Deviation</t>
  </si>
  <si>
    <t>Fraction</t>
  </si>
  <si>
    <t>Avg</t>
  </si>
  <si>
    <t>Ub or Ub(n) or Ubn</t>
  </si>
  <si>
    <t>Rpt6-EQ</t>
  </si>
  <si>
    <t>f Ub sd</t>
  </si>
  <si>
    <t>f Peptide sd</t>
  </si>
  <si>
    <t>Substrate + n Ubiquitin signal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</si>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</sst>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0" xfId="0" applyFont="1"/>
    <xf numFmtId="0" fontId="1" fillId="0" borderId="1" xfId="0" applyFont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Compiled!$G$101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Compiled!$F$102:$F$112</c:f>
                <c:numCache>
                  <c:formatCode>General</c:formatCode>
                  <c:ptCount val="11"/>
                </c:numCache>
              </c:numRef>
            </c:plus>
            <c:minus>
              <c:numRef>
                <c:f>Compiled!$F$102:$F$112</c:f>
                <c:numCache>
                  <c:formatCode>General</c:formatCode>
                  <c:ptCount val="1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Compiled!$A$101:$A$111</c:f>
              <c:numCache>
                <c:formatCode>General</c:formatCode>
                <c:ptCount val="11"/>
              </c:numCache>
            </c:numRef>
          </c:xVal>
          <c:yVal>
            <c:numRef>
              <c:f>Compiled!$G$102:$G$112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25-46F9-B97F-C35D261CE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232223"/>
        <c:axId val="549230975"/>
      </c:scatterChart>
      <c:valAx>
        <c:axId val="549232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230975"/>
        <c:crosses val="autoZero"/>
        <c:crossBetween val="midCat"/>
      </c:valAx>
      <c:valAx>
        <c:axId val="549230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232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Compiled!$M$102:$M$112</c:f>
                <c:numCache>
                  <c:formatCode>General</c:formatCode>
                  <c:ptCount val="11"/>
                </c:numCache>
              </c:numRef>
            </c:plus>
            <c:minus>
              <c:numRef>
                <c:f>Compiled!$M$102:$M$112</c:f>
                <c:numCache>
                  <c:formatCode>General</c:formatCode>
                  <c:ptCount val="1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Compiled!$J$102:$J$112</c:f>
              <c:numCache>
                <c:formatCode>General</c:formatCode>
                <c:ptCount val="11"/>
              </c:numCache>
            </c:numRef>
          </c:xVal>
          <c:yVal>
            <c:numRef>
              <c:f>Compiled!#REF!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Compiled!#REF!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FA3-4101-8049-42CAAA91D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227231"/>
        <c:axId val="549216831"/>
      </c:scatterChart>
      <c:valAx>
        <c:axId val="549227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216831"/>
        <c:crosses val="autoZero"/>
        <c:crossBetween val="midCat"/>
      </c:valAx>
      <c:valAx>
        <c:axId val="54921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227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Titin Peptides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8399759405074367"/>
          <c:y val="0.17171296296296296"/>
          <c:w val="0.76090529308836397"/>
          <c:h val="0.65607283464566923"/>
        </c:manualLayout>
      </c:layout>
      <c:scatterChart>
        <c:scatterStyle val="lineMarker"/>
        <c:varyColors val="0"/>
        <c:ser>
          <c:idx val="1"/>
          <c:order val="0"/>
          <c:tx>
            <c:strRef>
              <c:f>Compiled!$O$68</c:f>
              <c:strCache>
                <c:ptCount val="1"/>
              </c:strCache>
            </c:strRef>
          </c:tx>
          <c:spPr>
            <a:ln>
              <a:noFill/>
            </a:ln>
          </c:spPr>
          <c:xVal>
            <c:numRef>
              <c:f>Compiled!#REF!</c:f>
            </c:numRef>
          </c:xVal>
          <c:yVal>
            <c:numRef>
              <c:f>Compiled!$O$69:$O$79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17-4E12-A24E-4D393EBEACA1}"/>
            </c:ext>
          </c:extLst>
        </c:ser>
        <c:ser>
          <c:idx val="2"/>
          <c:order val="1"/>
          <c:tx>
            <c:strRef>
              <c:f>Compiled!$O$42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xVal>
            <c:numRef>
              <c:f>Compiled!#REF!</c:f>
            </c:numRef>
          </c:xVal>
          <c:yVal>
            <c:numRef>
              <c:f>Compiled!$O$43:$O$53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17-4E12-A24E-4D393EBEACA1}"/>
            </c:ext>
          </c:extLst>
        </c:ser>
        <c:ser>
          <c:idx val="0"/>
          <c:order val="2"/>
          <c:tx>
            <c:strRef>
              <c:f>Compiled!$O$17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Compiled!#REF!</c:f>
            </c:numRef>
          </c:xVal>
          <c:yVal>
            <c:numRef>
              <c:f>Compiled!$O$18:$O$28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17-4E12-A24E-4D393EBEA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109391"/>
        <c:axId val="172096495"/>
      </c:scatterChart>
      <c:valAx>
        <c:axId val="1721093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096495"/>
        <c:crosses val="autoZero"/>
        <c:crossBetween val="midCat"/>
      </c:valAx>
      <c:valAx>
        <c:axId val="172096495"/>
        <c:scaling>
          <c:orientation val="minMax"/>
          <c:max val="0.5"/>
          <c:min val="0.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 total signal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09391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Compiled!$O$68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Compiled!#REF!</c:f>
            </c:numRef>
          </c:xVal>
          <c:yVal>
            <c:numRef>
              <c:f>Compiled!$O$69:$O$79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62-A54E-B38B-5C858E775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62767"/>
        <c:axId val="2135564192"/>
      </c:scatterChart>
      <c:valAx>
        <c:axId val="29762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564192"/>
        <c:crosses val="autoZero"/>
        <c:crossBetween val="midCat"/>
      </c:valAx>
      <c:valAx>
        <c:axId val="213556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627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'Rpt6-EQ'!$P$36</c:f>
              <c:strCache>
                <c:ptCount val="1"/>
                <c:pt idx="0">
                  <c:v>f Peptide avg</c:v>
                </c:pt>
              </c:strCache>
            </c:strRef>
          </c:tx>
          <c:spPr>
            <a:ln w="19050">
              <a:noFill/>
            </a:ln>
          </c:spPr>
          <c:xVal>
            <c:numRef>
              <c:f>'Rpt6-EQ'!$M$37:$M$47</c:f>
              <c:numCache>
                <c:formatCode>General</c:formatCode>
                <c:ptCount val="1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300</c:v>
                </c:pt>
                <c:pt idx="7">
                  <c:v>420</c:v>
                </c:pt>
                <c:pt idx="8">
                  <c:v>600</c:v>
                </c:pt>
                <c:pt idx="9">
                  <c:v>1200</c:v>
                </c:pt>
                <c:pt idx="10">
                  <c:v>1800</c:v>
                </c:pt>
              </c:numCache>
            </c:numRef>
          </c:xVal>
          <c:yVal>
            <c:numRef>
              <c:f>'Rpt6-EQ'!$P$37:$P$47</c:f>
              <c:numCache>
                <c:formatCode>General</c:formatCode>
                <c:ptCount val="11"/>
                <c:pt idx="0">
                  <c:v>8.2000225800402379E-2</c:v>
                </c:pt>
                <c:pt idx="1">
                  <c:v>0.26744516345333041</c:v>
                </c:pt>
                <c:pt idx="2">
                  <c:v>0.38894834512551935</c:v>
                </c:pt>
                <c:pt idx="3">
                  <c:v>0.4027017198275879</c:v>
                </c:pt>
                <c:pt idx="4">
                  <c:v>0.47090944643117544</c:v>
                </c:pt>
                <c:pt idx="5">
                  <c:v>0.4959342071257547</c:v>
                </c:pt>
                <c:pt idx="6">
                  <c:v>0.5199829632507742</c:v>
                </c:pt>
                <c:pt idx="7">
                  <c:v>0.61206068517196055</c:v>
                </c:pt>
                <c:pt idx="8">
                  <c:v>0.55451897711695353</c:v>
                </c:pt>
                <c:pt idx="9">
                  <c:v>0.66643220266227021</c:v>
                </c:pt>
                <c:pt idx="10">
                  <c:v>0.6897943199879476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8C2-4334-A453-2B5BD8C29465}"/>
            </c:ext>
          </c:extLst>
        </c:ser>
        <c:ser>
          <c:idx val="2"/>
          <c:order val="1"/>
          <c:tx>
            <c:strRef>
              <c:f>'Rpn5-VTENKIF'!$P$36</c:f>
              <c:strCache>
                <c:ptCount val="1"/>
                <c:pt idx="0">
                  <c:v>f Peptide 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xVal>
            <c:numRef>
              <c:f>'Rpn5-VTENKIF'!$M$37:$M$47</c:f>
              <c:numCache>
                <c:formatCode>General</c:formatCode>
                <c:ptCount val="1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300</c:v>
                </c:pt>
                <c:pt idx="7">
                  <c:v>420</c:v>
                </c:pt>
                <c:pt idx="8">
                  <c:v>600</c:v>
                </c:pt>
                <c:pt idx="9">
                  <c:v>1200</c:v>
                </c:pt>
                <c:pt idx="10">
                  <c:v>1800</c:v>
                </c:pt>
              </c:numCache>
            </c:numRef>
          </c:xVal>
          <c:yVal>
            <c:numRef>
              <c:f>'Rpn5-VTENKIF'!$P$37:$P$47</c:f>
              <c:numCache>
                <c:formatCode>General</c:formatCode>
                <c:ptCount val="11"/>
                <c:pt idx="0">
                  <c:v>0.13062963216568474</c:v>
                </c:pt>
                <c:pt idx="1">
                  <c:v>0.21128027496019297</c:v>
                </c:pt>
                <c:pt idx="2">
                  <c:v>0.25856676932278194</c:v>
                </c:pt>
                <c:pt idx="3">
                  <c:v>0.29408007170386702</c:v>
                </c:pt>
                <c:pt idx="4">
                  <c:v>0.30375486867801837</c:v>
                </c:pt>
                <c:pt idx="5">
                  <c:v>0.36206563729270003</c:v>
                </c:pt>
                <c:pt idx="6">
                  <c:v>0.45774478537469937</c:v>
                </c:pt>
                <c:pt idx="7">
                  <c:v>0.5191808115718205</c:v>
                </c:pt>
                <c:pt idx="8">
                  <c:v>0.5560689254129928</c:v>
                </c:pt>
                <c:pt idx="9">
                  <c:v>0.64472674012582365</c:v>
                </c:pt>
                <c:pt idx="10">
                  <c:v>0.7308227268502181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8C2-4334-A453-2B5BD8C29465}"/>
            </c:ext>
          </c:extLst>
        </c:ser>
        <c:ser>
          <c:idx val="0"/>
          <c:order val="2"/>
          <c:tx>
            <c:strRef>
              <c:f>'Wild-type'!$P$37</c:f>
              <c:strCache>
                <c:ptCount val="1"/>
                <c:pt idx="0">
                  <c:v>f Peptide 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'Wild-type'!$M$38:$M$48</c:f>
              <c:numCache>
                <c:formatCode>General</c:formatCode>
                <c:ptCount val="1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300</c:v>
                </c:pt>
                <c:pt idx="7">
                  <c:v>420</c:v>
                </c:pt>
                <c:pt idx="8">
                  <c:v>600</c:v>
                </c:pt>
                <c:pt idx="9">
                  <c:v>1200</c:v>
                </c:pt>
                <c:pt idx="10">
                  <c:v>1800</c:v>
                </c:pt>
              </c:numCache>
            </c:numRef>
          </c:xVal>
          <c:yVal>
            <c:numRef>
              <c:f>'Wild-type'!$P$38:$P$48</c:f>
              <c:numCache>
                <c:formatCode>General</c:formatCode>
                <c:ptCount val="11"/>
                <c:pt idx="0">
                  <c:v>7.719924169180796E-2</c:v>
                </c:pt>
                <c:pt idx="1">
                  <c:v>0.25566177982866262</c:v>
                </c:pt>
                <c:pt idx="2">
                  <c:v>0.36825869773153047</c:v>
                </c:pt>
                <c:pt idx="3">
                  <c:v>0.36386748763096061</c:v>
                </c:pt>
                <c:pt idx="4">
                  <c:v>0.36372429100276493</c:v>
                </c:pt>
                <c:pt idx="5">
                  <c:v>0.3687141814552608</c:v>
                </c:pt>
                <c:pt idx="6">
                  <c:v>0.43730666039800714</c:v>
                </c:pt>
                <c:pt idx="7">
                  <c:v>0.51399424114352221</c:v>
                </c:pt>
                <c:pt idx="8">
                  <c:v>0.56666450797066781</c:v>
                </c:pt>
                <c:pt idx="9">
                  <c:v>0.63116081902331178</c:v>
                </c:pt>
                <c:pt idx="10">
                  <c:v>0.64310959457353845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8C2-4334-A453-2B5BD8C29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130272"/>
        <c:axId val="1935131104"/>
      </c:scatterChart>
      <c:valAx>
        <c:axId val="193513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131104"/>
        <c:crosses val="autoZero"/>
        <c:crossBetween val="midCat"/>
      </c:valAx>
      <c:valAx>
        <c:axId val="193513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1302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106</xdr:row>
      <xdr:rowOff>161925</xdr:rowOff>
    </xdr:from>
    <xdr:to>
      <xdr:col>8</xdr:col>
      <xdr:colOff>214312</xdr:colOff>
      <xdr:row>121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409575</xdr:colOff>
      <xdr:row>117</xdr:row>
      <xdr:rowOff>38100</xdr:rowOff>
    </xdr:from>
    <xdr:to>
      <xdr:col>14</xdr:col>
      <xdr:colOff>104775</xdr:colOff>
      <xdr:row>131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42</xdr:row>
      <xdr:rowOff>0</xdr:rowOff>
    </xdr:from>
    <xdr:to>
      <xdr:col>24</xdr:col>
      <xdr:colOff>304800</xdr:colOff>
      <xdr:row>56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133350</xdr:colOff>
      <xdr:row>59</xdr:row>
      <xdr:rowOff>177800</xdr:rowOff>
    </xdr:from>
    <xdr:to>
      <xdr:col>12</xdr:col>
      <xdr:colOff>0</xdr:colOff>
      <xdr:row>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7FB839-E328-5544-A4CD-AA3095CB09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290512</xdr:colOff>
      <xdr:row>63</xdr:row>
      <xdr:rowOff>28575</xdr:rowOff>
    </xdr:from>
    <xdr:to>
      <xdr:col>7</xdr:col>
      <xdr:colOff>404812</xdr:colOff>
      <xdr:row>77</xdr:row>
      <xdr:rowOff>104775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118"/>
  <sheetViews>
    <sheetView workbookViewId="0">
      <selection activeCell="C21" sqref="C21"/>
    </sheetView>
  </sheetViews>
  <sheetFormatPr baseColWidth="10" defaultColWidth="8.83203125" defaultRowHeight="15" x14ac:dyDescent="0.2"/>
  <cols>
    <col min="4" max="5" width="10" bestFit="1" customWidth="1"/>
  </cols>
  <sheetData>
    <row r="2" spans="2:21" x14ac:dyDescent="0.2">
      <c r="B2" s="15" t="s">
        <v>84</v>
      </c>
      <c r="E2" s="16" t="s">
        <v>87</v>
      </c>
      <c r="F2" s="3"/>
      <c r="G2" s="3"/>
      <c r="H2" s="3"/>
      <c r="I2" s="4"/>
      <c r="K2" s="16" t="s">
        <v>88</v>
      </c>
      <c r="L2" s="3"/>
      <c r="M2" s="3"/>
      <c r="N2" s="3"/>
      <c r="O2" s="4"/>
      <c r="Q2" s="16" t="s">
        <v>93</v>
      </c>
      <c r="R2" s="3"/>
      <c r="S2" s="3"/>
      <c r="T2" s="3"/>
      <c r="U2" s="4"/>
    </row>
    <row r="3" spans="2:21" x14ac:dyDescent="0.2">
      <c r="B3" s="15" t="s">
        <v>85</v>
      </c>
      <c r="C3" s="15" t="s">
        <v>86</v>
      </c>
      <c r="E3" s="9" t="s">
        <v>36</v>
      </c>
      <c r="F3" s="10" t="s">
        <v>77</v>
      </c>
      <c r="G3" s="10" t="s">
        <v>94</v>
      </c>
      <c r="H3" s="10" t="s">
        <v>79</v>
      </c>
      <c r="I3" s="11" t="s">
        <v>95</v>
      </c>
      <c r="K3" s="9" t="s">
        <v>36</v>
      </c>
      <c r="L3" s="10" t="s">
        <v>77</v>
      </c>
      <c r="M3" s="10" t="s">
        <v>94</v>
      </c>
      <c r="N3" s="10" t="s">
        <v>79</v>
      </c>
      <c r="O3" s="11" t="s">
        <v>95</v>
      </c>
      <c r="Q3" s="9" t="s">
        <v>36</v>
      </c>
      <c r="R3" s="10" t="s">
        <v>77</v>
      </c>
      <c r="S3" s="10" t="s">
        <v>94</v>
      </c>
      <c r="T3" s="10" t="s">
        <v>79</v>
      </c>
      <c r="U3" s="11" t="s">
        <v>95</v>
      </c>
    </row>
    <row r="4" spans="2:21" x14ac:dyDescent="0.2">
      <c r="B4" t="s">
        <v>80</v>
      </c>
      <c r="C4" t="s">
        <v>89</v>
      </c>
      <c r="E4" s="12">
        <v>0</v>
      </c>
      <c r="F4" s="5">
        <v>0.89519924459058042</v>
      </c>
      <c r="G4" s="5">
        <v>8.6899033192516847E-3</v>
      </c>
      <c r="H4" s="5">
        <v>7.719924169180796E-2</v>
      </c>
      <c r="I4" s="6">
        <v>9.1630977618085332E-3</v>
      </c>
      <c r="K4" s="12">
        <v>0</v>
      </c>
      <c r="L4" s="5">
        <v>0.8501141846774628</v>
      </c>
      <c r="M4" s="5">
        <v>1.9085793940287699E-2</v>
      </c>
      <c r="N4" s="5">
        <v>0.13062963216568474</v>
      </c>
      <c r="O4" s="6">
        <v>2.1530105489094196E-2</v>
      </c>
      <c r="Q4" s="12">
        <v>0</v>
      </c>
      <c r="R4" s="5">
        <v>0.88932337894065439</v>
      </c>
      <c r="S4" s="5">
        <v>2.9380977496102308E-2</v>
      </c>
      <c r="T4" s="5">
        <v>8.2000225800402379E-2</v>
      </c>
      <c r="U4" s="6">
        <v>1.9214702837230049E-2</v>
      </c>
    </row>
    <row r="5" spans="2:21" x14ac:dyDescent="0.2">
      <c r="B5" t="s">
        <v>97</v>
      </c>
      <c r="C5" t="s">
        <v>90</v>
      </c>
      <c r="E5" s="13">
        <v>15</v>
      </c>
      <c r="F5" s="5">
        <v>0.5097245518220449</v>
      </c>
      <c r="G5" s="5">
        <v>1.7659257846174014E-2</v>
      </c>
      <c r="H5" s="5">
        <v>0.25566177982866262</v>
      </c>
      <c r="I5" s="6">
        <v>6.4174342437911345E-3</v>
      </c>
      <c r="K5" s="13">
        <v>15</v>
      </c>
      <c r="L5" s="5">
        <v>0.66792771521079786</v>
      </c>
      <c r="M5" s="5">
        <v>6.6707484027564462E-2</v>
      </c>
      <c r="N5" s="5">
        <v>0.21128027496019297</v>
      </c>
      <c r="O5" s="6">
        <v>5.0042942513593133E-2</v>
      </c>
      <c r="Q5" s="13">
        <v>15</v>
      </c>
      <c r="R5" s="5">
        <v>0.56630780213071474</v>
      </c>
      <c r="S5" s="5">
        <v>5.3591600549811831E-2</v>
      </c>
      <c r="T5" s="5">
        <v>0.26744516345333041</v>
      </c>
      <c r="U5" s="6">
        <v>3.4819865179908101E-2</v>
      </c>
    </row>
    <row r="6" spans="2:21" x14ac:dyDescent="0.2">
      <c r="B6" t="s">
        <v>91</v>
      </c>
      <c r="C6" t="s">
        <v>37</v>
      </c>
      <c r="E6" s="13">
        <v>30</v>
      </c>
      <c r="F6" s="5">
        <v>0.44209955712778454</v>
      </c>
      <c r="G6" s="5">
        <v>0.11180363882914243</v>
      </c>
      <c r="H6" s="5">
        <v>0.36825869773153047</v>
      </c>
      <c r="I6" s="6">
        <v>8.5739472467831354E-2</v>
      </c>
      <c r="K6" s="13">
        <v>30</v>
      </c>
      <c r="L6" s="5">
        <v>0.58395903931209614</v>
      </c>
      <c r="M6" s="5">
        <v>0.13060987383015674</v>
      </c>
      <c r="N6" s="5">
        <v>0.25856676932278194</v>
      </c>
      <c r="O6" s="6">
        <v>8.1605037958852059E-2</v>
      </c>
      <c r="Q6" s="13">
        <v>30</v>
      </c>
      <c r="R6" s="5">
        <v>0.48698953620205959</v>
      </c>
      <c r="S6" s="5">
        <v>0.14950680499632155</v>
      </c>
      <c r="T6" s="5">
        <v>0.38894834512551935</v>
      </c>
      <c r="U6" s="6">
        <v>0.11246293688444058</v>
      </c>
    </row>
    <row r="7" spans="2:21" x14ac:dyDescent="0.2">
      <c r="B7" t="s">
        <v>92</v>
      </c>
      <c r="C7" t="s">
        <v>96</v>
      </c>
      <c r="E7" s="13">
        <v>45</v>
      </c>
      <c r="F7" s="5">
        <v>0.49494900046384388</v>
      </c>
      <c r="G7" s="5">
        <v>6.4804933329611167E-2</v>
      </c>
      <c r="H7" s="5">
        <v>0.36386748763096061</v>
      </c>
      <c r="I7" s="6">
        <v>6.6606921160957677E-2</v>
      </c>
      <c r="K7" s="13">
        <v>45</v>
      </c>
      <c r="L7" s="5">
        <v>0.53690809788645855</v>
      </c>
      <c r="M7" s="5">
        <v>6.3827919895271368E-2</v>
      </c>
      <c r="N7" s="5">
        <v>0.29408007170386702</v>
      </c>
      <c r="O7" s="6">
        <v>2.9027345390485806E-2</v>
      </c>
      <c r="Q7" s="13">
        <v>45</v>
      </c>
      <c r="R7" s="5">
        <v>0.51264549041045149</v>
      </c>
      <c r="S7" s="5">
        <v>8.7191949741611166E-2</v>
      </c>
      <c r="T7" s="5">
        <v>0.4027017198275879</v>
      </c>
      <c r="U7" s="6">
        <v>6.1608689649852423E-2</v>
      </c>
    </row>
    <row r="8" spans="2:21" x14ac:dyDescent="0.2">
      <c r="E8" s="13">
        <v>60</v>
      </c>
      <c r="F8" s="5">
        <v>0.49979452582803741</v>
      </c>
      <c r="G8" s="5">
        <v>5.1755044773048334E-2</v>
      </c>
      <c r="H8" s="5">
        <v>0.36372429100276493</v>
      </c>
      <c r="I8" s="6">
        <v>6.4182019673561783E-2</v>
      </c>
      <c r="K8" s="13">
        <v>60</v>
      </c>
      <c r="L8" s="5">
        <v>0.54342872248433749</v>
      </c>
      <c r="M8" s="5">
        <v>8.534205886024436E-2</v>
      </c>
      <c r="N8" s="5">
        <v>0.30375486867801837</v>
      </c>
      <c r="O8" s="6">
        <v>9.1179196455069014E-2</v>
      </c>
      <c r="Q8" s="13">
        <v>60</v>
      </c>
      <c r="R8" s="5">
        <v>0.46511288605233053</v>
      </c>
      <c r="S8" s="5">
        <v>5.0260280465290366E-2</v>
      </c>
      <c r="T8" s="5">
        <v>0.47090944643117544</v>
      </c>
      <c r="U8" s="6">
        <v>3.5559362898218455E-2</v>
      </c>
    </row>
    <row r="9" spans="2:21" x14ac:dyDescent="0.2">
      <c r="E9" s="13">
        <v>120</v>
      </c>
      <c r="F9" s="5">
        <v>0.49448225106489924</v>
      </c>
      <c r="G9" s="5">
        <v>3.624825159861559E-2</v>
      </c>
      <c r="H9" s="5">
        <v>0.3687141814552608</v>
      </c>
      <c r="I9" s="6">
        <v>3.6656465540997399E-2</v>
      </c>
      <c r="K9" s="13">
        <v>120</v>
      </c>
      <c r="L9" s="5">
        <v>0.47106297776599498</v>
      </c>
      <c r="M9" s="5">
        <v>2.905984600308106E-2</v>
      </c>
      <c r="N9" s="5">
        <v>0.36206563729270003</v>
      </c>
      <c r="O9" s="6">
        <v>1.8358513024683509E-2</v>
      </c>
      <c r="Q9" s="13">
        <v>120</v>
      </c>
      <c r="R9" s="5">
        <v>0.45277262141774749</v>
      </c>
      <c r="S9" s="5">
        <v>4.7066200455547047E-2</v>
      </c>
      <c r="T9" s="5">
        <v>0.4959342071257547</v>
      </c>
      <c r="U9" s="6">
        <v>2.6406919193278741E-2</v>
      </c>
    </row>
    <row r="10" spans="2:21" x14ac:dyDescent="0.2">
      <c r="E10" s="13">
        <v>300</v>
      </c>
      <c r="F10" s="5">
        <v>0.44508283631960127</v>
      </c>
      <c r="G10" s="5">
        <v>3.8569959163493844E-2</v>
      </c>
      <c r="H10" s="5">
        <v>0.43730666039800714</v>
      </c>
      <c r="I10" s="6">
        <v>3.4363838449457916E-2</v>
      </c>
      <c r="K10" s="13">
        <v>300</v>
      </c>
      <c r="L10" s="5">
        <v>0.39040905368080897</v>
      </c>
      <c r="M10" s="5">
        <v>5.256261468113773E-2</v>
      </c>
      <c r="N10" s="5">
        <v>0.45774478537469937</v>
      </c>
      <c r="O10" s="6">
        <v>3.8110448995701096E-2</v>
      </c>
      <c r="Q10" s="13">
        <v>300</v>
      </c>
      <c r="R10" s="5">
        <v>0.41826959027406385</v>
      </c>
      <c r="S10" s="5">
        <v>0.10136163238170529</v>
      </c>
      <c r="T10" s="5">
        <v>0.5199829632507742</v>
      </c>
      <c r="U10" s="6">
        <v>7.1436365986487671E-2</v>
      </c>
    </row>
    <row r="11" spans="2:21" x14ac:dyDescent="0.2">
      <c r="E11" s="13">
        <v>420</v>
      </c>
      <c r="F11" s="5">
        <v>0.37329025424598467</v>
      </c>
      <c r="G11" s="5">
        <v>2.8232416683467577E-2</v>
      </c>
      <c r="H11" s="5">
        <v>0.51399424114352221</v>
      </c>
      <c r="I11" s="6">
        <v>3.768464930484957E-2</v>
      </c>
      <c r="K11" s="13">
        <v>420</v>
      </c>
      <c r="L11" s="5">
        <v>0.34117768185238623</v>
      </c>
      <c r="M11" s="5">
        <v>6.3495195020080303E-2</v>
      </c>
      <c r="N11" s="5">
        <v>0.5191808115718205</v>
      </c>
      <c r="O11" s="6">
        <v>5.1745980036517134E-2</v>
      </c>
      <c r="Q11" s="13">
        <v>420</v>
      </c>
      <c r="R11" s="5">
        <v>0.32617622068095425</v>
      </c>
      <c r="S11" s="5">
        <v>0.11727109976805998</v>
      </c>
      <c r="T11" s="5">
        <v>0.61206068517196055</v>
      </c>
      <c r="U11" s="6">
        <v>8.8802615326669915E-2</v>
      </c>
    </row>
    <row r="12" spans="2:21" x14ac:dyDescent="0.2">
      <c r="E12" s="13">
        <v>600</v>
      </c>
      <c r="F12" s="5">
        <v>0.3297154501012205</v>
      </c>
      <c r="G12" s="5">
        <v>5.030096715112415E-2</v>
      </c>
      <c r="H12" s="5">
        <v>0.56666450797066781</v>
      </c>
      <c r="I12" s="6">
        <v>4.4823365829843115E-2</v>
      </c>
      <c r="K12" s="13">
        <v>600</v>
      </c>
      <c r="L12" s="5">
        <v>0.32248594965313321</v>
      </c>
      <c r="M12" s="5">
        <v>2.9161089770446853E-2</v>
      </c>
      <c r="N12" s="5">
        <v>0.5560689254129928</v>
      </c>
      <c r="O12" s="6">
        <v>4.0413933837352742E-2</v>
      </c>
      <c r="Q12" s="13">
        <v>600</v>
      </c>
      <c r="R12" s="5">
        <v>0.42134604815983295</v>
      </c>
      <c r="S12" s="5">
        <v>0.15754710204271685</v>
      </c>
      <c r="T12" s="5">
        <v>0.55451897711695353</v>
      </c>
      <c r="U12" s="6">
        <v>0.15242359720133147</v>
      </c>
    </row>
    <row r="13" spans="2:21" x14ac:dyDescent="0.2">
      <c r="E13" s="13">
        <v>1200</v>
      </c>
      <c r="F13" s="5">
        <v>0.31571301816515379</v>
      </c>
      <c r="G13" s="5">
        <v>4.6608571209475147E-2</v>
      </c>
      <c r="H13" s="5">
        <v>0.63116081902331178</v>
      </c>
      <c r="I13" s="6">
        <v>3.5421346608081945E-2</v>
      </c>
      <c r="K13" s="13">
        <v>1200</v>
      </c>
      <c r="L13" s="5">
        <v>0.27674233744259985</v>
      </c>
      <c r="M13" s="5">
        <v>1.9258853847796832E-2</v>
      </c>
      <c r="N13" s="5">
        <v>0.64472674012582365</v>
      </c>
      <c r="O13" s="6">
        <v>2.2747805401396554E-2</v>
      </c>
      <c r="Q13" s="13">
        <v>1200</v>
      </c>
      <c r="R13" s="5">
        <v>0.31942863644281544</v>
      </c>
      <c r="S13" s="5">
        <v>0.10456962116232749</v>
      </c>
      <c r="T13" s="5">
        <v>0.66643220266227021</v>
      </c>
      <c r="U13" s="6">
        <v>9.788062996497475E-2</v>
      </c>
    </row>
    <row r="14" spans="2:21" x14ac:dyDescent="0.2">
      <c r="E14" s="14">
        <v>1800</v>
      </c>
      <c r="F14" s="7">
        <v>0.32648976625737997</v>
      </c>
      <c r="G14" s="7">
        <v>4.0407529826057546E-2</v>
      </c>
      <c r="H14" s="7">
        <v>0.64310959457353845</v>
      </c>
      <c r="I14" s="8">
        <v>3.3062086930974281E-2</v>
      </c>
      <c r="K14" s="14">
        <v>1800</v>
      </c>
      <c r="L14" s="7">
        <v>0.22897713595935124</v>
      </c>
      <c r="M14" s="7">
        <v>1.8667155293125109E-2</v>
      </c>
      <c r="N14" s="7">
        <v>0.7308227268502181</v>
      </c>
      <c r="O14" s="8">
        <v>3.5443478032799867E-2</v>
      </c>
      <c r="Q14" s="14">
        <v>1800</v>
      </c>
      <c r="R14" s="7">
        <v>0.3046308011188204</v>
      </c>
      <c r="S14" s="7">
        <v>8.590916105360763E-2</v>
      </c>
      <c r="T14" s="7">
        <v>0.6897943199879476</v>
      </c>
      <c r="U14" s="8">
        <v>8.5149982391661008E-2</v>
      </c>
    </row>
    <row r="104" spans="14:24" x14ac:dyDescent="0.2">
      <c r="N104" s="1"/>
      <c r="W104" s="1"/>
    </row>
    <row r="105" spans="14:24" x14ac:dyDescent="0.2">
      <c r="O105" s="1"/>
    </row>
    <row r="106" spans="14:24" x14ac:dyDescent="0.2">
      <c r="O106" s="1"/>
    </row>
    <row r="109" spans="14:24" x14ac:dyDescent="0.2">
      <c r="X109" s="1"/>
    </row>
    <row r="112" spans="14:24" x14ac:dyDescent="0.2">
      <c r="O112" s="1"/>
    </row>
    <row r="115" spans="4:5" x14ac:dyDescent="0.2">
      <c r="D115" s="2"/>
      <c r="E115" s="2"/>
    </row>
    <row r="116" spans="4:5" x14ac:dyDescent="0.2">
      <c r="D116" s="2"/>
      <c r="E116" s="2"/>
    </row>
    <row r="117" spans="4:5" x14ac:dyDescent="0.2">
      <c r="D117" s="2"/>
      <c r="E117" s="2"/>
    </row>
    <row r="118" spans="4:5" x14ac:dyDescent="0.2">
      <c r="D118" s="2"/>
      <c r="E118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8"/>
  <sheetViews>
    <sheetView topLeftCell="J27" workbookViewId="0">
      <selection activeCell="W44" sqref="W44"/>
    </sheetView>
  </sheetViews>
  <sheetFormatPr baseColWidth="10" defaultColWidth="8.83203125" defaultRowHeight="15" x14ac:dyDescent="0.2"/>
  <cols>
    <col min="2" max="2" width="12" bestFit="1" customWidth="1"/>
  </cols>
  <sheetData>
    <row r="1" spans="1:37" x14ac:dyDescent="0.2">
      <c r="A1" t="s">
        <v>70</v>
      </c>
      <c r="AI1" t="s">
        <v>36</v>
      </c>
      <c r="AJ1" t="s">
        <v>74</v>
      </c>
      <c r="AK1" t="s">
        <v>76</v>
      </c>
    </row>
    <row r="2" spans="1:37" x14ac:dyDescent="0.2">
      <c r="A2" t="s">
        <v>36</v>
      </c>
      <c r="B2">
        <v>0</v>
      </c>
      <c r="C2">
        <v>15</v>
      </c>
      <c r="D2">
        <v>30</v>
      </c>
      <c r="E2">
        <v>45</v>
      </c>
      <c r="F2">
        <v>60</v>
      </c>
      <c r="G2">
        <v>120</v>
      </c>
      <c r="H2">
        <v>300</v>
      </c>
      <c r="I2">
        <v>420</v>
      </c>
      <c r="J2">
        <v>600</v>
      </c>
      <c r="K2">
        <v>1200</v>
      </c>
      <c r="L2">
        <v>1800</v>
      </c>
      <c r="M2">
        <v>0</v>
      </c>
      <c r="N2">
        <v>15</v>
      </c>
      <c r="O2">
        <v>30</v>
      </c>
      <c r="P2">
        <v>45</v>
      </c>
      <c r="Q2">
        <v>60</v>
      </c>
      <c r="R2">
        <v>120</v>
      </c>
      <c r="S2">
        <v>300</v>
      </c>
      <c r="T2">
        <v>420</v>
      </c>
      <c r="U2">
        <v>600</v>
      </c>
      <c r="V2">
        <v>1200</v>
      </c>
      <c r="W2">
        <v>1800</v>
      </c>
      <c r="X2">
        <v>0</v>
      </c>
      <c r="Y2">
        <v>15</v>
      </c>
      <c r="Z2">
        <v>30</v>
      </c>
      <c r="AA2">
        <v>45</v>
      </c>
      <c r="AB2">
        <v>60</v>
      </c>
      <c r="AC2">
        <v>120</v>
      </c>
      <c r="AD2">
        <v>300</v>
      </c>
      <c r="AE2">
        <v>420</v>
      </c>
      <c r="AF2">
        <v>600</v>
      </c>
      <c r="AG2">
        <v>1200</v>
      </c>
      <c r="AH2">
        <v>1800</v>
      </c>
      <c r="AI2">
        <v>0</v>
      </c>
      <c r="AJ2">
        <v>0.88666364640126683</v>
      </c>
      <c r="AK2">
        <v>8.7254561552598781E-2</v>
      </c>
    </row>
    <row r="3" spans="1:37" x14ac:dyDescent="0.2">
      <c r="A3" t="s">
        <v>71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  <c r="AE3" t="s">
        <v>29</v>
      </c>
      <c r="AF3" t="s">
        <v>30</v>
      </c>
      <c r="AG3" t="s">
        <v>31</v>
      </c>
      <c r="AH3" t="s">
        <v>32</v>
      </c>
      <c r="AI3">
        <v>15</v>
      </c>
      <c r="AJ3">
        <v>0.52941828388230028</v>
      </c>
      <c r="AK3">
        <v>0.26168428247402659</v>
      </c>
    </row>
    <row r="4" spans="1:37" x14ac:dyDescent="0.2">
      <c r="B4" t="s">
        <v>33</v>
      </c>
      <c r="C4" t="s">
        <v>33</v>
      </c>
      <c r="D4" t="s">
        <v>33</v>
      </c>
      <c r="E4" t="s">
        <v>33</v>
      </c>
      <c r="F4" t="s">
        <v>33</v>
      </c>
      <c r="G4" t="s">
        <v>33</v>
      </c>
      <c r="H4" t="s">
        <v>33</v>
      </c>
      <c r="I4" t="s">
        <v>33</v>
      </c>
      <c r="J4" t="s">
        <v>33</v>
      </c>
      <c r="K4" t="s">
        <v>33</v>
      </c>
      <c r="L4" t="s">
        <v>33</v>
      </c>
      <c r="M4" t="s">
        <v>33</v>
      </c>
      <c r="N4" t="s">
        <v>33</v>
      </c>
      <c r="O4" t="s">
        <v>33</v>
      </c>
      <c r="P4" t="s">
        <v>33</v>
      </c>
      <c r="Q4" t="s">
        <v>33</v>
      </c>
      <c r="R4" t="s">
        <v>33</v>
      </c>
      <c r="S4" t="s">
        <v>33</v>
      </c>
      <c r="T4" t="s">
        <v>33</v>
      </c>
      <c r="U4" t="s">
        <v>33</v>
      </c>
      <c r="V4" t="s">
        <v>33</v>
      </c>
      <c r="W4" t="s">
        <v>33</v>
      </c>
      <c r="X4" t="s">
        <v>33</v>
      </c>
      <c r="Y4" t="s">
        <v>33</v>
      </c>
      <c r="Z4" t="s">
        <v>33</v>
      </c>
      <c r="AA4" t="s">
        <v>33</v>
      </c>
      <c r="AB4" t="s">
        <v>33</v>
      </c>
      <c r="AC4" t="s">
        <v>33</v>
      </c>
      <c r="AD4" t="s">
        <v>33</v>
      </c>
      <c r="AE4" t="s">
        <v>33</v>
      </c>
      <c r="AF4" t="s">
        <v>33</v>
      </c>
      <c r="AG4" t="s">
        <v>33</v>
      </c>
      <c r="AH4" t="s">
        <v>33</v>
      </c>
      <c r="AI4">
        <v>30</v>
      </c>
      <c r="AJ4">
        <v>0.31394081210425401</v>
      </c>
      <c r="AK4">
        <v>0.46675969708015241</v>
      </c>
    </row>
    <row r="5" spans="1:37" x14ac:dyDescent="0.2">
      <c r="A5" t="s">
        <v>72</v>
      </c>
      <c r="B5">
        <v>159408564.86000001</v>
      </c>
      <c r="C5">
        <v>95018797.810000002</v>
      </c>
      <c r="D5">
        <v>36042148.32</v>
      </c>
      <c r="E5">
        <v>61419393.490000002</v>
      </c>
      <c r="F5">
        <v>65681968.700000003</v>
      </c>
      <c r="G5">
        <v>66130755.979999997</v>
      </c>
      <c r="H5">
        <v>52053544.210000001</v>
      </c>
      <c r="I5">
        <v>66453487.240000002</v>
      </c>
      <c r="J5">
        <v>56192919.939999998</v>
      </c>
      <c r="K5">
        <v>58117352.840000004</v>
      </c>
      <c r="L5">
        <v>51328208.969999999</v>
      </c>
      <c r="M5">
        <v>160644753.22999999</v>
      </c>
      <c r="N5">
        <v>82338739.25</v>
      </c>
      <c r="O5">
        <v>71486078.010000005</v>
      </c>
      <c r="P5">
        <v>61347003.719999999</v>
      </c>
      <c r="Q5">
        <v>55090404.090000004</v>
      </c>
      <c r="R5">
        <v>61908075.93</v>
      </c>
      <c r="S5">
        <v>68579795.329999998</v>
      </c>
      <c r="T5">
        <v>55376683.350000001</v>
      </c>
      <c r="U5">
        <v>52819690.789999999</v>
      </c>
      <c r="V5">
        <v>38552808.229999997</v>
      </c>
      <c r="W5">
        <v>44402626.060000002</v>
      </c>
      <c r="X5">
        <v>146328365.84999999</v>
      </c>
      <c r="Y5">
        <v>68775059.189999998</v>
      </c>
      <c r="Z5">
        <v>75196621.75</v>
      </c>
      <c r="AA5">
        <v>51011146.090000004</v>
      </c>
      <c r="AB5">
        <v>63107547.810000002</v>
      </c>
      <c r="AC5">
        <v>61913305.689999998</v>
      </c>
      <c r="AD5">
        <v>55535097.509999998</v>
      </c>
      <c r="AE5">
        <v>45454632.579999998</v>
      </c>
      <c r="AF5">
        <v>50569120.82</v>
      </c>
      <c r="AG5">
        <v>45825148.32</v>
      </c>
      <c r="AH5">
        <v>44846076</v>
      </c>
      <c r="AI5">
        <v>45</v>
      </c>
      <c r="AJ5">
        <v>0.53069440173549831</v>
      </c>
      <c r="AK5">
        <v>0.3247768209791066</v>
      </c>
    </row>
    <row r="6" spans="1:37" x14ac:dyDescent="0.2">
      <c r="A6" t="s">
        <v>34</v>
      </c>
      <c r="B6">
        <v>4689107.37</v>
      </c>
      <c r="C6">
        <v>37492439.560000002</v>
      </c>
      <c r="D6">
        <v>25176799.16</v>
      </c>
      <c r="E6">
        <v>16726895.58</v>
      </c>
      <c r="F6">
        <v>16872944</v>
      </c>
      <c r="G6">
        <v>19703600.530000001</v>
      </c>
      <c r="H6">
        <v>15903923.42</v>
      </c>
      <c r="I6">
        <v>22386095.920000002</v>
      </c>
      <c r="J6">
        <v>24850839.32</v>
      </c>
      <c r="K6">
        <v>6868232.54</v>
      </c>
      <c r="L6">
        <v>1598259.92</v>
      </c>
      <c r="M6">
        <v>5399462.9400000004</v>
      </c>
      <c r="N6">
        <v>39035301</v>
      </c>
      <c r="O6">
        <v>26066753.890000001</v>
      </c>
      <c r="P6">
        <v>16076304.060000001</v>
      </c>
      <c r="Q6">
        <v>16641221.970000001</v>
      </c>
      <c r="R6">
        <v>18568566.120000001</v>
      </c>
      <c r="S6">
        <v>17106510.27</v>
      </c>
      <c r="T6">
        <v>15509853.279999999</v>
      </c>
      <c r="U6">
        <v>13273865</v>
      </c>
      <c r="V6">
        <v>10429889.98</v>
      </c>
      <c r="W6">
        <v>6962679.4800000004</v>
      </c>
      <c r="X6">
        <v>4312654.34</v>
      </c>
      <c r="Y6">
        <v>35517881.030000001</v>
      </c>
      <c r="Z6">
        <v>24594915.039999999</v>
      </c>
      <c r="AA6">
        <v>16886437.25</v>
      </c>
      <c r="AB6">
        <v>16480899.66</v>
      </c>
      <c r="AC6">
        <v>14598400.800000001</v>
      </c>
      <c r="AD6">
        <v>13532753.59</v>
      </c>
      <c r="AE6">
        <v>13140026.51</v>
      </c>
      <c r="AF6">
        <v>13810708.77</v>
      </c>
      <c r="AG6">
        <v>6252202.1699999999</v>
      </c>
      <c r="AH6">
        <v>4568396.68</v>
      </c>
      <c r="AI6">
        <v>60</v>
      </c>
      <c r="AJ6">
        <v>0.55397103591784025</v>
      </c>
      <c r="AK6">
        <v>0.30372016226538806</v>
      </c>
    </row>
    <row r="7" spans="1:37" x14ac:dyDescent="0.2">
      <c r="A7" t="s">
        <v>35</v>
      </c>
      <c r="B7">
        <v>15687035.880000001</v>
      </c>
      <c r="C7">
        <v>46966503.960000001</v>
      </c>
      <c r="D7">
        <v>53586604.810000002</v>
      </c>
      <c r="E7">
        <v>37587725.25</v>
      </c>
      <c r="F7">
        <v>36010796.409999996</v>
      </c>
      <c r="G7">
        <v>44516568.420000002</v>
      </c>
      <c r="H7">
        <v>61883511.490000002</v>
      </c>
      <c r="I7">
        <v>87485443.260000005</v>
      </c>
      <c r="J7">
        <v>112354464.29000001</v>
      </c>
      <c r="K7">
        <v>93619379.459999993</v>
      </c>
      <c r="L7">
        <v>85886959.519999996</v>
      </c>
      <c r="M7">
        <v>13467497.25</v>
      </c>
      <c r="N7">
        <v>41848580.270000003</v>
      </c>
      <c r="O7">
        <v>47536270.289999999</v>
      </c>
      <c r="P7">
        <v>37456697.149999999</v>
      </c>
      <c r="Q7">
        <v>39662792.469999999</v>
      </c>
      <c r="R7">
        <v>56016949.020000003</v>
      </c>
      <c r="S7">
        <v>62656938.560000002</v>
      </c>
      <c r="T7">
        <v>67709104.159999996</v>
      </c>
      <c r="U7">
        <v>70587589.709999993</v>
      </c>
      <c r="V7">
        <v>91333609.719999999</v>
      </c>
      <c r="W7">
        <v>87409649.299999997</v>
      </c>
      <c r="X7">
        <v>11220259.41</v>
      </c>
      <c r="Y7">
        <v>34562781.909999996</v>
      </c>
      <c r="Z7">
        <v>44913861.149999999</v>
      </c>
      <c r="AA7">
        <v>53516133.259999998</v>
      </c>
      <c r="AB7">
        <v>60383078.049999997</v>
      </c>
      <c r="AC7">
        <v>41969549.270000003</v>
      </c>
      <c r="AD7">
        <v>48580929.229999997</v>
      </c>
      <c r="AE7">
        <v>73758515.909999996</v>
      </c>
      <c r="AF7">
        <v>97624753.209999993</v>
      </c>
      <c r="AG7">
        <v>97700410.379999995</v>
      </c>
      <c r="AH7">
        <v>105363845.59</v>
      </c>
      <c r="AI7">
        <v>120</v>
      </c>
      <c r="AJ7">
        <v>0.5073286285886579</v>
      </c>
      <c r="AK7">
        <v>0.34151325311965319</v>
      </c>
    </row>
    <row r="8" spans="1:37" x14ac:dyDescent="0.2">
      <c r="A8" t="s">
        <v>73</v>
      </c>
      <c r="B8">
        <f xml:space="preserve"> SUM(B5:B7)</f>
        <v>179784708.11000001</v>
      </c>
      <c r="C8">
        <f t="shared" ref="C8:AH8" si="0" xml:space="preserve"> SUM(C5:C7)</f>
        <v>179477741.33000001</v>
      </c>
      <c r="D8">
        <f t="shared" si="0"/>
        <v>114805552.29000001</v>
      </c>
      <c r="E8">
        <f t="shared" si="0"/>
        <v>115734014.32000001</v>
      </c>
      <c r="F8">
        <f t="shared" si="0"/>
        <v>118565709.11</v>
      </c>
      <c r="G8">
        <f t="shared" si="0"/>
        <v>130350924.92999999</v>
      </c>
      <c r="H8">
        <f t="shared" si="0"/>
        <v>129840979.12</v>
      </c>
      <c r="I8">
        <f t="shared" si="0"/>
        <v>176325026.42000002</v>
      </c>
      <c r="J8">
        <f t="shared" si="0"/>
        <v>193398223.55000001</v>
      </c>
      <c r="K8">
        <f t="shared" si="0"/>
        <v>158604964.84</v>
      </c>
      <c r="L8">
        <f t="shared" si="0"/>
        <v>138813428.41</v>
      </c>
      <c r="M8">
        <f t="shared" si="0"/>
        <v>179511713.41999999</v>
      </c>
      <c r="N8">
        <f t="shared" si="0"/>
        <v>163222620.52000001</v>
      </c>
      <c r="O8">
        <f t="shared" si="0"/>
        <v>145089102.19</v>
      </c>
      <c r="P8">
        <f t="shared" si="0"/>
        <v>114880004.93000001</v>
      </c>
      <c r="Q8">
        <f t="shared" si="0"/>
        <v>111394418.53</v>
      </c>
      <c r="R8">
        <f t="shared" si="0"/>
        <v>136493591.06999999</v>
      </c>
      <c r="S8">
        <f t="shared" si="0"/>
        <v>148343244.16</v>
      </c>
      <c r="T8">
        <f t="shared" si="0"/>
        <v>138595640.78999999</v>
      </c>
      <c r="U8">
        <f t="shared" si="0"/>
        <v>136681145.5</v>
      </c>
      <c r="V8">
        <f t="shared" si="0"/>
        <v>140316307.93000001</v>
      </c>
      <c r="W8">
        <f t="shared" si="0"/>
        <v>138774954.84</v>
      </c>
      <c r="X8">
        <f t="shared" si="0"/>
        <v>161861279.59999999</v>
      </c>
      <c r="Y8">
        <f t="shared" si="0"/>
        <v>138855722.13</v>
      </c>
      <c r="Z8">
        <f t="shared" si="0"/>
        <v>144705397.94</v>
      </c>
      <c r="AA8">
        <f t="shared" si="0"/>
        <v>121413716.59999999</v>
      </c>
      <c r="AB8">
        <f t="shared" si="0"/>
        <v>139971525.51999998</v>
      </c>
      <c r="AC8">
        <f t="shared" si="0"/>
        <v>118481255.75999999</v>
      </c>
      <c r="AD8">
        <f t="shared" si="0"/>
        <v>117648780.32999998</v>
      </c>
      <c r="AE8">
        <f t="shared" si="0"/>
        <v>132353175</v>
      </c>
      <c r="AF8">
        <f t="shared" si="0"/>
        <v>162004582.80000001</v>
      </c>
      <c r="AG8">
        <f t="shared" si="0"/>
        <v>149777760.87</v>
      </c>
      <c r="AH8">
        <f t="shared" si="0"/>
        <v>154778318.27000001</v>
      </c>
      <c r="AI8">
        <v>300</v>
      </c>
      <c r="AJ8">
        <v>0.40090227725325245</v>
      </c>
      <c r="AK8">
        <v>0.47661001872765296</v>
      </c>
    </row>
    <row r="9" spans="1:37" x14ac:dyDescent="0.2">
      <c r="A9" t="s">
        <v>74</v>
      </c>
      <c r="B9">
        <f>B5/B8</f>
        <v>0.88666364640126683</v>
      </c>
      <c r="C9">
        <f t="shared" ref="C9:AH9" si="1">C5/C8</f>
        <v>0.52941828388230028</v>
      </c>
      <c r="D9">
        <f t="shared" si="1"/>
        <v>0.31394081210425401</v>
      </c>
      <c r="E9">
        <f t="shared" si="1"/>
        <v>0.53069440173549831</v>
      </c>
      <c r="F9">
        <f t="shared" si="1"/>
        <v>0.55397103591784025</v>
      </c>
      <c r="G9">
        <f t="shared" si="1"/>
        <v>0.5073286285886579</v>
      </c>
      <c r="H9">
        <f t="shared" si="1"/>
        <v>0.40090227725325245</v>
      </c>
      <c r="I9">
        <f t="shared" si="1"/>
        <v>0.37688063112328779</v>
      </c>
      <c r="J9">
        <f t="shared" si="1"/>
        <v>0.29055551239576005</v>
      </c>
      <c r="K9">
        <f t="shared" si="1"/>
        <v>0.36642833279921933</v>
      </c>
      <c r="L9">
        <f t="shared" si="1"/>
        <v>0.36976400307898716</v>
      </c>
      <c r="M9">
        <f t="shared" si="1"/>
        <v>0.89489844517356176</v>
      </c>
      <c r="N9">
        <f t="shared" si="1"/>
        <v>0.50445666775648212</v>
      </c>
      <c r="O9">
        <f t="shared" si="1"/>
        <v>0.49270466858624656</v>
      </c>
      <c r="P9">
        <f t="shared" si="1"/>
        <v>0.53400941057915741</v>
      </c>
      <c r="Q9">
        <f t="shared" si="1"/>
        <v>0.4945526429150795</v>
      </c>
      <c r="R9">
        <f t="shared" si="1"/>
        <v>0.45356031330621804</v>
      </c>
      <c r="S9">
        <f t="shared" si="1"/>
        <v>0.46230481016062469</v>
      </c>
      <c r="T9">
        <f t="shared" si="1"/>
        <v>0.39955573663320848</v>
      </c>
      <c r="U9">
        <f t="shared" si="1"/>
        <v>0.38644460138798004</v>
      </c>
      <c r="V9">
        <f t="shared" si="1"/>
        <v>0.27475643279634288</v>
      </c>
      <c r="W9">
        <f t="shared" si="1"/>
        <v>0.31996137999968238</v>
      </c>
      <c r="X9">
        <f t="shared" si="1"/>
        <v>0.90403564219691246</v>
      </c>
      <c r="Y9">
        <f t="shared" si="1"/>
        <v>0.4952987038273523</v>
      </c>
      <c r="Z9">
        <f t="shared" si="1"/>
        <v>0.51965319069285298</v>
      </c>
      <c r="AA9">
        <f t="shared" si="1"/>
        <v>0.42014318907687576</v>
      </c>
      <c r="AB9">
        <f t="shared" si="1"/>
        <v>0.45085989865119253</v>
      </c>
      <c r="AC9">
        <f t="shared" si="1"/>
        <v>0.52255781129982182</v>
      </c>
      <c r="AD9">
        <f t="shared" si="1"/>
        <v>0.47204142154492668</v>
      </c>
      <c r="AE9">
        <f t="shared" si="1"/>
        <v>0.34343439498145772</v>
      </c>
      <c r="AF9">
        <f t="shared" si="1"/>
        <v>0.31214623651992146</v>
      </c>
      <c r="AG9">
        <f t="shared" si="1"/>
        <v>0.30595428889989923</v>
      </c>
      <c r="AH9">
        <f t="shared" si="1"/>
        <v>0.2897439156934703</v>
      </c>
      <c r="AI9">
        <v>420</v>
      </c>
      <c r="AJ9">
        <v>0.37688063112328779</v>
      </c>
      <c r="AK9">
        <v>0.49616010294314522</v>
      </c>
    </row>
    <row r="10" spans="1:37" x14ac:dyDescent="0.2">
      <c r="A10" t="s">
        <v>75</v>
      </c>
      <c r="B10">
        <f>B6/B8</f>
        <v>2.6081792046134439E-2</v>
      </c>
      <c r="C10">
        <f t="shared" ref="C10:AH10" si="2">C6/C8</f>
        <v>0.20889743364367311</v>
      </c>
      <c r="D10">
        <f t="shared" si="2"/>
        <v>0.21929949081559355</v>
      </c>
      <c r="E10">
        <f t="shared" si="2"/>
        <v>0.14452877728539504</v>
      </c>
      <c r="F10">
        <f t="shared" si="2"/>
        <v>0.14230880181677177</v>
      </c>
      <c r="G10">
        <f t="shared" si="2"/>
        <v>0.15115811829168893</v>
      </c>
      <c r="H10">
        <f t="shared" si="2"/>
        <v>0.12248770401909458</v>
      </c>
      <c r="I10">
        <f t="shared" si="2"/>
        <v>0.12695926593356696</v>
      </c>
      <c r="J10">
        <f t="shared" si="2"/>
        <v>0.12849569589544452</v>
      </c>
      <c r="K10">
        <f t="shared" si="2"/>
        <v>4.3304019813810012E-2</v>
      </c>
      <c r="L10">
        <f t="shared" si="2"/>
        <v>1.1513727009748452E-2</v>
      </c>
      <c r="M10">
        <f t="shared" si="2"/>
        <v>3.0078610677437993E-2</v>
      </c>
      <c r="N10">
        <f t="shared" si="2"/>
        <v>0.23915374520786425</v>
      </c>
      <c r="O10">
        <f t="shared" si="2"/>
        <v>0.179660315602922</v>
      </c>
      <c r="P10">
        <f t="shared" si="2"/>
        <v>0.13993996666169886</v>
      </c>
      <c r="Q10">
        <f t="shared" si="2"/>
        <v>0.14939008784823718</v>
      </c>
      <c r="R10">
        <f t="shared" si="2"/>
        <v>0.13603983875314127</v>
      </c>
      <c r="S10">
        <f t="shared" si="2"/>
        <v>0.11531708347667836</v>
      </c>
      <c r="T10">
        <f t="shared" si="2"/>
        <v>0.11190722299484525</v>
      </c>
      <c r="U10">
        <f t="shared" si="2"/>
        <v>9.7115552781199072E-2</v>
      </c>
      <c r="V10">
        <f t="shared" si="2"/>
        <v>7.4331274346266213E-2</v>
      </c>
      <c r="W10">
        <f t="shared" si="2"/>
        <v>5.0172449978654957E-2</v>
      </c>
      <c r="X10">
        <f t="shared" si="2"/>
        <v>2.6644138429262734E-2</v>
      </c>
      <c r="Y10">
        <f t="shared" si="2"/>
        <v>0.25578982619634016</v>
      </c>
      <c r="Z10">
        <f t="shared" si="2"/>
        <v>0.1699654290035395</v>
      </c>
      <c r="AA10">
        <f t="shared" si="2"/>
        <v>0.13908179176849284</v>
      </c>
      <c r="AB10">
        <f t="shared" si="2"/>
        <v>0.11774465984258427</v>
      </c>
      <c r="AC10">
        <f t="shared" si="2"/>
        <v>0.12321274539468978</v>
      </c>
      <c r="AD10">
        <f t="shared" si="2"/>
        <v>0.11502672235140206</v>
      </c>
      <c r="AE10">
        <f t="shared" si="2"/>
        <v>9.9280024903067116E-2</v>
      </c>
      <c r="AF10">
        <f t="shared" si="2"/>
        <v>8.5248877107691287E-2</v>
      </c>
      <c r="AG10">
        <f t="shared" si="2"/>
        <v>4.1743194274526607E-2</v>
      </c>
      <c r="AH10">
        <f t="shared" si="2"/>
        <v>2.9515740518841597E-2</v>
      </c>
      <c r="AI10">
        <v>600</v>
      </c>
      <c r="AJ10">
        <v>0.29055551239576005</v>
      </c>
      <c r="AK10">
        <v>0.58094879170879543</v>
      </c>
    </row>
    <row r="11" spans="1:37" x14ac:dyDescent="0.2">
      <c r="A11" t="s">
        <v>76</v>
      </c>
      <c r="B11">
        <f>B7/B8</f>
        <v>8.7254561552598781E-2</v>
      </c>
      <c r="C11">
        <f t="shared" ref="C11:AH11" si="3">C7/C8</f>
        <v>0.26168428247402659</v>
      </c>
      <c r="D11">
        <f t="shared" si="3"/>
        <v>0.46675969708015241</v>
      </c>
      <c r="E11">
        <f t="shared" si="3"/>
        <v>0.3247768209791066</v>
      </c>
      <c r="F11">
        <f t="shared" si="3"/>
        <v>0.30372016226538806</v>
      </c>
      <c r="G11">
        <f t="shared" si="3"/>
        <v>0.34151325311965319</v>
      </c>
      <c r="H11">
        <f t="shared" si="3"/>
        <v>0.47661001872765296</v>
      </c>
      <c r="I11">
        <f t="shared" si="3"/>
        <v>0.49616010294314522</v>
      </c>
      <c r="J11">
        <f t="shared" si="3"/>
        <v>0.58094879170879543</v>
      </c>
      <c r="K11">
        <f t="shared" si="3"/>
        <v>0.59026764738697057</v>
      </c>
      <c r="L11">
        <f t="shared" si="3"/>
        <v>0.61872226991126444</v>
      </c>
      <c r="M11">
        <f t="shared" si="3"/>
        <v>7.5022944149000265E-2</v>
      </c>
      <c r="N11">
        <f t="shared" si="3"/>
        <v>0.25638958703565362</v>
      </c>
      <c r="O11">
        <f t="shared" si="3"/>
        <v>0.32763501581083154</v>
      </c>
      <c r="P11">
        <f t="shared" si="3"/>
        <v>0.3260506227591437</v>
      </c>
      <c r="Q11">
        <f t="shared" si="3"/>
        <v>0.35605726923668335</v>
      </c>
      <c r="R11">
        <f t="shared" si="3"/>
        <v>0.41039984794064077</v>
      </c>
      <c r="S11">
        <f t="shared" si="3"/>
        <v>0.42237810636269696</v>
      </c>
      <c r="T11">
        <f t="shared" si="3"/>
        <v>0.48853704037194634</v>
      </c>
      <c r="U11">
        <f t="shared" si="3"/>
        <v>0.51643984583082081</v>
      </c>
      <c r="V11">
        <f t="shared" si="3"/>
        <v>0.65091229285739083</v>
      </c>
      <c r="W11">
        <f t="shared" si="3"/>
        <v>0.62986617002166267</v>
      </c>
      <c r="X11">
        <f t="shared" si="3"/>
        <v>6.9320219373824848E-2</v>
      </c>
      <c r="Y11">
        <f t="shared" si="3"/>
        <v>0.24891146997630753</v>
      </c>
      <c r="Z11">
        <f t="shared" si="3"/>
        <v>0.31038138030360751</v>
      </c>
      <c r="AA11">
        <f t="shared" si="3"/>
        <v>0.44077501915463152</v>
      </c>
      <c r="AB11">
        <f t="shared" si="3"/>
        <v>0.43139544150622333</v>
      </c>
      <c r="AC11">
        <f t="shared" si="3"/>
        <v>0.35422944330548856</v>
      </c>
      <c r="AD11">
        <f t="shared" si="3"/>
        <v>0.41293185610367139</v>
      </c>
      <c r="AE11">
        <f t="shared" si="3"/>
        <v>0.55728558011547513</v>
      </c>
      <c r="AF11">
        <f t="shared" si="3"/>
        <v>0.60260488637238718</v>
      </c>
      <c r="AG11">
        <f t="shared" si="3"/>
        <v>0.65230251682557416</v>
      </c>
      <c r="AH11">
        <f t="shared" si="3"/>
        <v>0.680740343787688</v>
      </c>
      <c r="AI11">
        <v>1200</v>
      </c>
      <c r="AJ11">
        <v>0.36642833279921933</v>
      </c>
      <c r="AK11">
        <v>0.59026764738697057</v>
      </c>
    </row>
    <row r="12" spans="1:37" x14ac:dyDescent="0.2">
      <c r="AI12">
        <v>1800</v>
      </c>
      <c r="AJ12">
        <v>0.36976400307898716</v>
      </c>
      <c r="AK12">
        <v>0.61872226991126444</v>
      </c>
    </row>
    <row r="13" spans="1:37" x14ac:dyDescent="0.2">
      <c r="AI13">
        <v>0</v>
      </c>
      <c r="AJ13">
        <v>0.89489844517356176</v>
      </c>
      <c r="AK13">
        <v>7.5022944149000265E-2</v>
      </c>
    </row>
    <row r="14" spans="1:37" x14ac:dyDescent="0.2">
      <c r="AI14">
        <v>15</v>
      </c>
      <c r="AJ14">
        <v>0.50445666775648212</v>
      </c>
      <c r="AK14">
        <v>0.25638958703565362</v>
      </c>
    </row>
    <row r="15" spans="1:37" x14ac:dyDescent="0.2">
      <c r="AI15">
        <v>30</v>
      </c>
      <c r="AJ15">
        <v>0.49270466858624656</v>
      </c>
      <c r="AK15">
        <v>0.32763501581083154</v>
      </c>
    </row>
    <row r="16" spans="1:37" x14ac:dyDescent="0.2">
      <c r="AI16">
        <v>45</v>
      </c>
      <c r="AJ16">
        <v>0.53400941057915741</v>
      </c>
      <c r="AK16">
        <v>0.3260506227591437</v>
      </c>
    </row>
    <row r="17" spans="1:37" x14ac:dyDescent="0.2">
      <c r="AI17">
        <v>60</v>
      </c>
      <c r="AJ17">
        <v>0.4945526429150795</v>
      </c>
      <c r="AK17">
        <v>0.35605726923668335</v>
      </c>
    </row>
    <row r="18" spans="1:37" x14ac:dyDescent="0.2">
      <c r="AI18">
        <v>120</v>
      </c>
      <c r="AJ18">
        <v>0.45356031330621804</v>
      </c>
      <c r="AK18">
        <v>0.41039984794064077</v>
      </c>
    </row>
    <row r="19" spans="1:37" x14ac:dyDescent="0.2">
      <c r="AI19">
        <v>300</v>
      </c>
      <c r="AJ19">
        <v>0.46230481016062469</v>
      </c>
      <c r="AK19">
        <v>0.42237810636269696</v>
      </c>
    </row>
    <row r="20" spans="1:37" x14ac:dyDescent="0.2">
      <c r="AI20">
        <v>420</v>
      </c>
      <c r="AJ20">
        <v>0.39955573663320848</v>
      </c>
      <c r="AK20">
        <v>0.48853704037194634</v>
      </c>
    </row>
    <row r="21" spans="1:37" x14ac:dyDescent="0.2">
      <c r="AI21">
        <v>600</v>
      </c>
      <c r="AJ21">
        <v>0.38644460138798004</v>
      </c>
      <c r="AK21">
        <v>0.51643984583082081</v>
      </c>
    </row>
    <row r="22" spans="1:37" x14ac:dyDescent="0.2">
      <c r="AI22">
        <v>1200</v>
      </c>
      <c r="AJ22">
        <v>0.27475643279634288</v>
      </c>
      <c r="AK22">
        <v>0.65091229285739083</v>
      </c>
    </row>
    <row r="23" spans="1:37" x14ac:dyDescent="0.2">
      <c r="AI23">
        <v>1800</v>
      </c>
      <c r="AJ23">
        <v>0.31996137999968238</v>
      </c>
      <c r="AK23">
        <v>0.62986617002166267</v>
      </c>
    </row>
    <row r="24" spans="1:37" x14ac:dyDescent="0.2">
      <c r="AI24">
        <v>0</v>
      </c>
      <c r="AJ24">
        <v>0.90403564219691246</v>
      </c>
      <c r="AK24">
        <v>6.9320219373824848E-2</v>
      </c>
    </row>
    <row r="25" spans="1:37" x14ac:dyDescent="0.2">
      <c r="AI25">
        <v>15</v>
      </c>
      <c r="AJ25">
        <v>0.4952987038273523</v>
      </c>
      <c r="AK25">
        <v>0.24891146997630753</v>
      </c>
    </row>
    <row r="26" spans="1:37" x14ac:dyDescent="0.2">
      <c r="AI26">
        <v>30</v>
      </c>
      <c r="AJ26">
        <v>0.51965319069285298</v>
      </c>
      <c r="AK26">
        <v>0.31038138030360751</v>
      </c>
    </row>
    <row r="27" spans="1:37" x14ac:dyDescent="0.2">
      <c r="A27" t="s">
        <v>36</v>
      </c>
      <c r="B27">
        <v>0</v>
      </c>
      <c r="C27">
        <v>15</v>
      </c>
      <c r="D27">
        <v>30</v>
      </c>
      <c r="E27">
        <v>45</v>
      </c>
      <c r="F27">
        <v>60</v>
      </c>
      <c r="G27">
        <v>120</v>
      </c>
      <c r="H27">
        <v>300</v>
      </c>
      <c r="I27">
        <v>420</v>
      </c>
      <c r="J27">
        <v>600</v>
      </c>
      <c r="K27">
        <v>1200</v>
      </c>
      <c r="L27">
        <v>1800</v>
      </c>
      <c r="M27">
        <v>0</v>
      </c>
      <c r="N27">
        <v>15</v>
      </c>
      <c r="O27">
        <v>30</v>
      </c>
      <c r="P27">
        <v>45</v>
      </c>
      <c r="Q27">
        <v>60</v>
      </c>
      <c r="R27">
        <v>120</v>
      </c>
      <c r="S27">
        <v>300</v>
      </c>
      <c r="T27">
        <v>420</v>
      </c>
      <c r="U27">
        <v>600</v>
      </c>
      <c r="V27">
        <v>1200</v>
      </c>
      <c r="W27">
        <v>1800</v>
      </c>
      <c r="X27">
        <v>0</v>
      </c>
      <c r="Y27">
        <v>15</v>
      </c>
      <c r="Z27">
        <v>30</v>
      </c>
      <c r="AA27">
        <v>45</v>
      </c>
      <c r="AB27">
        <v>60</v>
      </c>
      <c r="AC27">
        <v>120</v>
      </c>
      <c r="AD27">
        <v>300</v>
      </c>
      <c r="AE27">
        <v>420</v>
      </c>
      <c r="AF27">
        <v>600</v>
      </c>
      <c r="AG27">
        <v>1200</v>
      </c>
      <c r="AH27">
        <v>1800</v>
      </c>
      <c r="AI27">
        <v>45</v>
      </c>
      <c r="AJ27">
        <v>0.42014318907687576</v>
      </c>
      <c r="AK27">
        <v>0.44077501915463152</v>
      </c>
    </row>
    <row r="28" spans="1:37" x14ac:dyDescent="0.2">
      <c r="A28" t="s">
        <v>71</v>
      </c>
      <c r="B28" t="s">
        <v>0</v>
      </c>
      <c r="C28" t="s">
        <v>1</v>
      </c>
      <c r="D28" t="s">
        <v>2</v>
      </c>
      <c r="E28" t="s">
        <v>3</v>
      </c>
      <c r="F28" t="s">
        <v>4</v>
      </c>
      <c r="G28" t="s">
        <v>5</v>
      </c>
      <c r="H28" t="s">
        <v>6</v>
      </c>
      <c r="I28" t="s">
        <v>7</v>
      </c>
      <c r="J28" t="s">
        <v>8</v>
      </c>
      <c r="K28" t="s">
        <v>9</v>
      </c>
      <c r="L28" t="s">
        <v>10</v>
      </c>
      <c r="M28" t="s">
        <v>11</v>
      </c>
      <c r="N28" t="s">
        <v>12</v>
      </c>
      <c r="O28" t="s">
        <v>13</v>
      </c>
      <c r="P28" t="s">
        <v>14</v>
      </c>
      <c r="Q28" t="s">
        <v>15</v>
      </c>
      <c r="R28" t="s">
        <v>16</v>
      </c>
      <c r="S28" t="s">
        <v>17</v>
      </c>
      <c r="T28" t="s">
        <v>18</v>
      </c>
      <c r="U28" t="s">
        <v>19</v>
      </c>
      <c r="V28" t="s">
        <v>20</v>
      </c>
      <c r="W28" t="s">
        <v>21</v>
      </c>
      <c r="X28" t="s">
        <v>22</v>
      </c>
      <c r="Y28" t="s">
        <v>23</v>
      </c>
      <c r="Z28" t="s">
        <v>24</v>
      </c>
      <c r="AA28" t="s">
        <v>25</v>
      </c>
      <c r="AB28" t="s">
        <v>26</v>
      </c>
      <c r="AC28" t="s">
        <v>27</v>
      </c>
      <c r="AD28" t="s">
        <v>28</v>
      </c>
      <c r="AE28" t="s">
        <v>29</v>
      </c>
      <c r="AF28" t="s">
        <v>30</v>
      </c>
      <c r="AG28" t="s">
        <v>31</v>
      </c>
      <c r="AH28" t="s">
        <v>32</v>
      </c>
      <c r="AI28">
        <v>60</v>
      </c>
      <c r="AJ28">
        <v>0.45085989865119253</v>
      </c>
      <c r="AK28">
        <v>0.43139544150622333</v>
      </c>
    </row>
    <row r="29" spans="1:37" x14ac:dyDescent="0.2">
      <c r="B29" t="s">
        <v>33</v>
      </c>
      <c r="C29" t="s">
        <v>33</v>
      </c>
      <c r="D29" t="s">
        <v>33</v>
      </c>
      <c r="E29" t="s">
        <v>33</v>
      </c>
      <c r="F29" t="s">
        <v>33</v>
      </c>
      <c r="G29" t="s">
        <v>33</v>
      </c>
      <c r="H29" t="s">
        <v>33</v>
      </c>
      <c r="I29" t="s">
        <v>33</v>
      </c>
      <c r="J29" t="s">
        <v>33</v>
      </c>
      <c r="K29" t="s">
        <v>33</v>
      </c>
      <c r="L29" t="s">
        <v>33</v>
      </c>
      <c r="M29" t="s">
        <v>33</v>
      </c>
      <c r="N29" t="s">
        <v>33</v>
      </c>
      <c r="O29" t="s">
        <v>33</v>
      </c>
      <c r="P29" t="s">
        <v>33</v>
      </c>
      <c r="Q29" t="s">
        <v>33</v>
      </c>
      <c r="R29" t="s">
        <v>33</v>
      </c>
      <c r="S29" t="s">
        <v>33</v>
      </c>
      <c r="T29" t="s">
        <v>33</v>
      </c>
      <c r="U29" t="s">
        <v>33</v>
      </c>
      <c r="V29" t="s">
        <v>33</v>
      </c>
      <c r="W29" t="s">
        <v>33</v>
      </c>
      <c r="X29" t="s">
        <v>33</v>
      </c>
      <c r="Y29" t="s">
        <v>33</v>
      </c>
      <c r="Z29" t="s">
        <v>33</v>
      </c>
      <c r="AA29" t="s">
        <v>33</v>
      </c>
      <c r="AB29" t="s">
        <v>33</v>
      </c>
      <c r="AC29" t="s">
        <v>33</v>
      </c>
      <c r="AD29" t="s">
        <v>33</v>
      </c>
      <c r="AE29" t="s">
        <v>33</v>
      </c>
      <c r="AF29" t="s">
        <v>33</v>
      </c>
      <c r="AG29" t="s">
        <v>33</v>
      </c>
      <c r="AH29" t="s">
        <v>33</v>
      </c>
      <c r="AI29">
        <v>120</v>
      </c>
      <c r="AJ29">
        <v>0.52255781129982182</v>
      </c>
      <c r="AK29">
        <v>0.35422944330548856</v>
      </c>
    </row>
    <row r="30" spans="1:37" x14ac:dyDescent="0.2">
      <c r="A30" t="s">
        <v>72</v>
      </c>
      <c r="B30">
        <v>159408564.86000001</v>
      </c>
      <c r="C30">
        <v>95018797.810000002</v>
      </c>
      <c r="D30">
        <v>36042148.32</v>
      </c>
      <c r="E30">
        <v>61419393.490000002</v>
      </c>
      <c r="F30">
        <v>65681968.700000003</v>
      </c>
      <c r="G30">
        <v>66130755.979999997</v>
      </c>
      <c r="H30">
        <v>52053544.210000001</v>
      </c>
      <c r="I30">
        <v>66453487.240000002</v>
      </c>
      <c r="J30">
        <v>56192919.939999998</v>
      </c>
      <c r="K30">
        <v>58117352.840000004</v>
      </c>
      <c r="L30">
        <v>51328208.969999999</v>
      </c>
      <c r="M30">
        <v>160644753.22999999</v>
      </c>
      <c r="N30">
        <v>82338739.25</v>
      </c>
      <c r="O30">
        <v>71486078.010000005</v>
      </c>
      <c r="P30">
        <v>61347003.719999999</v>
      </c>
      <c r="Q30">
        <v>55090404.090000004</v>
      </c>
      <c r="R30">
        <v>61908075.93</v>
      </c>
      <c r="S30">
        <v>68579795.329999998</v>
      </c>
      <c r="T30">
        <v>55376683.350000001</v>
      </c>
      <c r="U30">
        <v>52819690.789999999</v>
      </c>
      <c r="V30">
        <v>38552808.229999997</v>
      </c>
      <c r="W30">
        <v>44402626.060000002</v>
      </c>
      <c r="X30">
        <v>146328365.84999999</v>
      </c>
      <c r="Y30">
        <v>68775059.189999998</v>
      </c>
      <c r="Z30">
        <v>75196621.75</v>
      </c>
      <c r="AA30">
        <v>51011146.090000004</v>
      </c>
      <c r="AB30">
        <v>63107547.810000002</v>
      </c>
      <c r="AC30">
        <v>61913305.689999998</v>
      </c>
      <c r="AD30">
        <v>55535097.509999998</v>
      </c>
      <c r="AE30">
        <v>45454632.579999998</v>
      </c>
      <c r="AF30">
        <v>50569120.82</v>
      </c>
      <c r="AG30">
        <v>45825148.32</v>
      </c>
      <c r="AH30">
        <v>44846076</v>
      </c>
      <c r="AI30">
        <v>300</v>
      </c>
      <c r="AJ30">
        <v>0.47204142154492668</v>
      </c>
      <c r="AK30">
        <v>0.41293185610367139</v>
      </c>
    </row>
    <row r="31" spans="1:37" x14ac:dyDescent="0.2">
      <c r="A31" t="s">
        <v>34</v>
      </c>
      <c r="B31">
        <v>4689107.37</v>
      </c>
      <c r="C31">
        <v>37492439.560000002</v>
      </c>
      <c r="D31">
        <v>25176799.16</v>
      </c>
      <c r="E31">
        <v>16726895.58</v>
      </c>
      <c r="F31">
        <v>16872944</v>
      </c>
      <c r="G31">
        <v>19703600.530000001</v>
      </c>
      <c r="H31">
        <v>15903923.42</v>
      </c>
      <c r="I31">
        <v>22386095.920000002</v>
      </c>
      <c r="J31">
        <v>24850839.32</v>
      </c>
      <c r="K31">
        <v>6868232.54</v>
      </c>
      <c r="L31">
        <v>1598259.92</v>
      </c>
      <c r="M31">
        <v>5399462.9400000004</v>
      </c>
      <c r="N31">
        <v>39035301</v>
      </c>
      <c r="O31">
        <v>26066753.890000001</v>
      </c>
      <c r="P31">
        <v>16076304.060000001</v>
      </c>
      <c r="Q31">
        <v>16641221.970000001</v>
      </c>
      <c r="R31">
        <v>18568566.120000001</v>
      </c>
      <c r="S31">
        <v>17106510.27</v>
      </c>
      <c r="T31">
        <v>15509853.279999999</v>
      </c>
      <c r="U31">
        <v>13273865</v>
      </c>
      <c r="V31">
        <v>10429889.98</v>
      </c>
      <c r="W31">
        <v>6962679.4800000004</v>
      </c>
      <c r="X31">
        <v>4312654.34</v>
      </c>
      <c r="Y31">
        <v>35517881.030000001</v>
      </c>
      <c r="Z31">
        <v>24594915.039999999</v>
      </c>
      <c r="AA31">
        <v>16886437.25</v>
      </c>
      <c r="AB31">
        <v>16480899.66</v>
      </c>
      <c r="AC31">
        <v>14598400.800000001</v>
      </c>
      <c r="AD31">
        <v>13532753.59</v>
      </c>
      <c r="AE31">
        <v>13140026.51</v>
      </c>
      <c r="AF31">
        <v>13810708.77</v>
      </c>
      <c r="AG31">
        <v>6252202.1699999999</v>
      </c>
      <c r="AH31">
        <v>4568396.68</v>
      </c>
      <c r="AI31">
        <v>420</v>
      </c>
      <c r="AJ31">
        <v>0.34343439498145772</v>
      </c>
      <c r="AK31">
        <v>0.55728558011547513</v>
      </c>
    </row>
    <row r="32" spans="1:37" x14ac:dyDescent="0.2">
      <c r="A32" t="s">
        <v>35</v>
      </c>
      <c r="B32">
        <v>15687035.880000001</v>
      </c>
      <c r="C32">
        <v>46966503.960000001</v>
      </c>
      <c r="D32">
        <v>53586604.810000002</v>
      </c>
      <c r="E32">
        <v>37587725.25</v>
      </c>
      <c r="F32">
        <v>36010796.409999996</v>
      </c>
      <c r="G32">
        <v>44516568.420000002</v>
      </c>
      <c r="H32">
        <v>61883511.490000002</v>
      </c>
      <c r="I32">
        <v>87485443.260000005</v>
      </c>
      <c r="J32">
        <v>112354464.29000001</v>
      </c>
      <c r="K32">
        <v>93619379.459999993</v>
      </c>
      <c r="L32">
        <v>85886959.519999996</v>
      </c>
      <c r="M32">
        <v>13467497.25</v>
      </c>
      <c r="N32">
        <v>41848580.270000003</v>
      </c>
      <c r="O32">
        <v>47536270.289999999</v>
      </c>
      <c r="P32">
        <v>37456697.149999999</v>
      </c>
      <c r="Q32">
        <v>39662792.469999999</v>
      </c>
      <c r="R32">
        <v>56016949.020000003</v>
      </c>
      <c r="S32">
        <v>62656938.560000002</v>
      </c>
      <c r="T32">
        <v>67709104.159999996</v>
      </c>
      <c r="U32">
        <v>70587589.709999993</v>
      </c>
      <c r="V32">
        <v>91333609.719999999</v>
      </c>
      <c r="W32">
        <v>87409649.299999997</v>
      </c>
      <c r="X32">
        <v>11220259.41</v>
      </c>
      <c r="Y32">
        <v>34562781.909999996</v>
      </c>
      <c r="Z32">
        <v>44913861.149999999</v>
      </c>
      <c r="AA32">
        <v>53516133.259999998</v>
      </c>
      <c r="AB32">
        <v>60383078.049999997</v>
      </c>
      <c r="AC32">
        <v>41969549.270000003</v>
      </c>
      <c r="AD32">
        <v>48580929.229999997</v>
      </c>
      <c r="AE32">
        <v>73758515.909999996</v>
      </c>
      <c r="AF32">
        <v>97624753.209999993</v>
      </c>
      <c r="AG32">
        <v>97700410.379999995</v>
      </c>
      <c r="AH32">
        <v>105363845.59</v>
      </c>
      <c r="AI32">
        <v>600</v>
      </c>
      <c r="AJ32">
        <v>0.31214623651992146</v>
      </c>
      <c r="AK32">
        <v>0.60260488637238718</v>
      </c>
    </row>
    <row r="33" spans="1:37" x14ac:dyDescent="0.2">
      <c r="A33" t="s">
        <v>73</v>
      </c>
      <c r="B33">
        <v>179784708.11000001</v>
      </c>
      <c r="C33">
        <v>179477741.33000001</v>
      </c>
      <c r="D33">
        <v>114805552.29000001</v>
      </c>
      <c r="E33">
        <v>115734014.32000001</v>
      </c>
      <c r="F33">
        <v>118565709.11</v>
      </c>
      <c r="G33">
        <v>130350924.92999999</v>
      </c>
      <c r="H33">
        <v>129840979.12</v>
      </c>
      <c r="I33">
        <v>176325026.42000002</v>
      </c>
      <c r="J33">
        <v>193398223.55000001</v>
      </c>
      <c r="K33">
        <v>158604964.84</v>
      </c>
      <c r="L33">
        <v>138813428.41</v>
      </c>
      <c r="M33">
        <v>179511713.41999999</v>
      </c>
      <c r="N33">
        <v>163222620.52000001</v>
      </c>
      <c r="O33">
        <v>145089102.19</v>
      </c>
      <c r="P33">
        <v>114880004.93000001</v>
      </c>
      <c r="Q33">
        <v>111394418.53</v>
      </c>
      <c r="R33">
        <v>136493591.06999999</v>
      </c>
      <c r="S33">
        <v>148343244.16</v>
      </c>
      <c r="T33">
        <v>138595640.78999999</v>
      </c>
      <c r="U33">
        <v>136681145.5</v>
      </c>
      <c r="V33">
        <v>140316307.93000001</v>
      </c>
      <c r="W33">
        <v>138774954.84</v>
      </c>
      <c r="X33">
        <v>161861279.59999999</v>
      </c>
      <c r="Y33">
        <v>138855722.13</v>
      </c>
      <c r="Z33">
        <v>144705397.94</v>
      </c>
      <c r="AA33">
        <v>121413716.59999999</v>
      </c>
      <c r="AB33">
        <v>139971525.51999998</v>
      </c>
      <c r="AC33">
        <v>118481255.75999999</v>
      </c>
      <c r="AD33">
        <v>117648780.32999998</v>
      </c>
      <c r="AE33">
        <v>132353175</v>
      </c>
      <c r="AF33">
        <v>162004582.80000001</v>
      </c>
      <c r="AG33">
        <v>149777760.87</v>
      </c>
      <c r="AH33">
        <v>154778318.27000001</v>
      </c>
      <c r="AI33">
        <v>1200</v>
      </c>
      <c r="AJ33">
        <v>0.30595428889989923</v>
      </c>
      <c r="AK33">
        <v>0.65230251682557416</v>
      </c>
    </row>
    <row r="34" spans="1:37" x14ac:dyDescent="0.2">
      <c r="A34" t="s">
        <v>74</v>
      </c>
      <c r="B34">
        <v>0.88666364640126683</v>
      </c>
      <c r="C34">
        <v>0.52941828388230028</v>
      </c>
      <c r="D34">
        <v>0.31394081210425401</v>
      </c>
      <c r="E34">
        <v>0.53069440173549831</v>
      </c>
      <c r="F34">
        <v>0.55397103591784025</v>
      </c>
      <c r="G34">
        <v>0.5073286285886579</v>
      </c>
      <c r="H34">
        <v>0.40090227725325245</v>
      </c>
      <c r="I34">
        <v>0.37688063112328779</v>
      </c>
      <c r="J34">
        <v>0.29055551239576005</v>
      </c>
      <c r="K34">
        <v>0.36642833279921933</v>
      </c>
      <c r="L34">
        <v>0.36976400307898716</v>
      </c>
      <c r="M34">
        <v>0.89489844517356176</v>
      </c>
      <c r="N34">
        <v>0.50445666775648212</v>
      </c>
      <c r="O34">
        <v>0.49270466858624656</v>
      </c>
      <c r="P34">
        <v>0.53400941057915741</v>
      </c>
      <c r="Q34">
        <v>0.4945526429150795</v>
      </c>
      <c r="R34">
        <v>0.45356031330621804</v>
      </c>
      <c r="S34">
        <v>0.46230481016062469</v>
      </c>
      <c r="T34">
        <v>0.39955573663320848</v>
      </c>
      <c r="U34">
        <v>0.38644460138798004</v>
      </c>
      <c r="V34">
        <v>0.27475643279634288</v>
      </c>
      <c r="W34">
        <v>0.31996137999968238</v>
      </c>
      <c r="X34">
        <v>0.90403564219691246</v>
      </c>
      <c r="Y34">
        <v>0.4952987038273523</v>
      </c>
      <c r="Z34">
        <v>0.51965319069285298</v>
      </c>
      <c r="AA34">
        <v>0.42014318907687576</v>
      </c>
      <c r="AB34">
        <v>0.45085989865119253</v>
      </c>
      <c r="AC34">
        <v>0.52255781129982182</v>
      </c>
      <c r="AD34">
        <v>0.47204142154492668</v>
      </c>
      <c r="AE34">
        <v>0.34343439498145772</v>
      </c>
      <c r="AF34">
        <v>0.31214623651992146</v>
      </c>
      <c r="AG34">
        <v>0.30595428889989923</v>
      </c>
      <c r="AH34">
        <v>0.2897439156934703</v>
      </c>
      <c r="AI34">
        <v>1800</v>
      </c>
      <c r="AJ34">
        <v>0.2897439156934703</v>
      </c>
      <c r="AK34">
        <v>0.680740343787688</v>
      </c>
    </row>
    <row r="35" spans="1:37" x14ac:dyDescent="0.2">
      <c r="A35" t="s">
        <v>75</v>
      </c>
      <c r="B35">
        <v>2.6081792046134439E-2</v>
      </c>
      <c r="C35">
        <v>0.20889743364367311</v>
      </c>
      <c r="D35">
        <v>0.21929949081559355</v>
      </c>
      <c r="E35">
        <v>0.14452877728539504</v>
      </c>
      <c r="F35">
        <v>0.14230880181677177</v>
      </c>
      <c r="G35">
        <v>0.15115811829168893</v>
      </c>
      <c r="H35">
        <v>0.12248770401909458</v>
      </c>
      <c r="I35">
        <v>0.12695926593356696</v>
      </c>
      <c r="J35">
        <v>0.12849569589544452</v>
      </c>
      <c r="K35">
        <v>4.3304019813810012E-2</v>
      </c>
      <c r="L35">
        <v>1.1513727009748452E-2</v>
      </c>
      <c r="M35">
        <v>3.0078610677437993E-2</v>
      </c>
      <c r="N35">
        <v>0.23915374520786425</v>
      </c>
      <c r="O35">
        <v>0.179660315602922</v>
      </c>
      <c r="P35">
        <v>0.13993996666169886</v>
      </c>
      <c r="Q35">
        <v>0.14939008784823718</v>
      </c>
      <c r="R35">
        <v>0.13603983875314127</v>
      </c>
      <c r="S35">
        <v>0.11531708347667836</v>
      </c>
      <c r="T35">
        <v>0.11190722299484525</v>
      </c>
      <c r="U35">
        <v>9.7115552781199072E-2</v>
      </c>
      <c r="V35">
        <v>7.4331274346266213E-2</v>
      </c>
      <c r="W35">
        <v>5.0172449978654957E-2</v>
      </c>
      <c r="X35">
        <v>2.6644138429262734E-2</v>
      </c>
      <c r="Y35">
        <v>0.25578982619634016</v>
      </c>
      <c r="Z35">
        <v>0.1699654290035395</v>
      </c>
      <c r="AA35">
        <v>0.13908179176849284</v>
      </c>
      <c r="AB35">
        <v>0.11774465984258427</v>
      </c>
      <c r="AC35">
        <v>0.12321274539468978</v>
      </c>
      <c r="AD35">
        <v>0.11502672235140206</v>
      </c>
      <c r="AE35">
        <v>9.9280024903067116E-2</v>
      </c>
      <c r="AF35">
        <v>8.5248877107691287E-2</v>
      </c>
      <c r="AG35">
        <v>4.1743194274526607E-2</v>
      </c>
      <c r="AH35">
        <v>2.9515740518841597E-2</v>
      </c>
    </row>
    <row r="36" spans="1:37" x14ac:dyDescent="0.2">
      <c r="A36" t="s">
        <v>76</v>
      </c>
      <c r="B36">
        <v>8.7254561552598781E-2</v>
      </c>
      <c r="C36">
        <v>0.26168428247402659</v>
      </c>
      <c r="D36">
        <v>0.46675969708015241</v>
      </c>
      <c r="E36">
        <v>0.3247768209791066</v>
      </c>
      <c r="F36">
        <v>0.30372016226538806</v>
      </c>
      <c r="G36">
        <v>0.34151325311965319</v>
      </c>
      <c r="H36">
        <v>0.47661001872765296</v>
      </c>
      <c r="I36">
        <v>0.49616010294314522</v>
      </c>
      <c r="J36">
        <v>0.58094879170879543</v>
      </c>
      <c r="K36">
        <v>0.59026764738697057</v>
      </c>
      <c r="L36">
        <v>0.61872226991126444</v>
      </c>
      <c r="M36">
        <v>7.5022944149000265E-2</v>
      </c>
      <c r="N36">
        <v>0.25638958703565362</v>
      </c>
      <c r="O36">
        <v>0.32763501581083154</v>
      </c>
      <c r="P36">
        <v>0.3260506227591437</v>
      </c>
      <c r="Q36">
        <v>0.35605726923668335</v>
      </c>
      <c r="R36">
        <v>0.41039984794064077</v>
      </c>
      <c r="S36">
        <v>0.42237810636269696</v>
      </c>
      <c r="T36">
        <v>0.48853704037194634</v>
      </c>
      <c r="U36">
        <v>0.51643984583082081</v>
      </c>
      <c r="V36">
        <v>0.65091229285739083</v>
      </c>
      <c r="W36">
        <v>0.62986617002166267</v>
      </c>
      <c r="X36">
        <v>6.9320219373824848E-2</v>
      </c>
      <c r="Y36">
        <v>0.24891146997630753</v>
      </c>
      <c r="Z36">
        <v>0.31038138030360751</v>
      </c>
      <c r="AA36">
        <v>0.44077501915463152</v>
      </c>
      <c r="AB36">
        <v>0.43139544150622333</v>
      </c>
      <c r="AC36">
        <v>0.35422944330548856</v>
      </c>
      <c r="AD36">
        <v>0.41293185610367139</v>
      </c>
      <c r="AE36">
        <v>0.55728558011547513</v>
      </c>
      <c r="AF36">
        <v>0.60260488637238718</v>
      </c>
      <c r="AG36">
        <v>0.65230251682557416</v>
      </c>
      <c r="AH36">
        <v>0.680740343787688</v>
      </c>
    </row>
    <row r="37" spans="1:37" x14ac:dyDescent="0.2">
      <c r="A37" t="s">
        <v>36</v>
      </c>
      <c r="B37" t="s">
        <v>74</v>
      </c>
      <c r="C37" t="s">
        <v>75</v>
      </c>
      <c r="D37" t="s">
        <v>76</v>
      </c>
      <c r="E37" t="s">
        <v>36</v>
      </c>
      <c r="F37" t="s">
        <v>74</v>
      </c>
      <c r="G37" t="s">
        <v>75</v>
      </c>
      <c r="H37" t="s">
        <v>76</v>
      </c>
      <c r="I37" t="s">
        <v>36</v>
      </c>
      <c r="J37" t="s">
        <v>74</v>
      </c>
      <c r="K37" t="s">
        <v>75</v>
      </c>
      <c r="L37" t="s">
        <v>76</v>
      </c>
      <c r="M37" s="17" t="s">
        <v>36</v>
      </c>
      <c r="N37" s="17" t="s">
        <v>77</v>
      </c>
      <c r="O37" s="17" t="s">
        <v>78</v>
      </c>
      <c r="P37" s="17" t="s">
        <v>79</v>
      </c>
      <c r="Q37" s="17" t="s">
        <v>80</v>
      </c>
      <c r="R37" s="17" t="s">
        <v>80</v>
      </c>
      <c r="S37" s="17" t="s">
        <v>80</v>
      </c>
      <c r="T37" t="s">
        <v>83</v>
      </c>
      <c r="U37" t="s">
        <v>80</v>
      </c>
    </row>
    <row r="38" spans="1:37" x14ac:dyDescent="0.2">
      <c r="A38">
        <v>0</v>
      </c>
      <c r="B38">
        <v>0.88666364640126683</v>
      </c>
      <c r="C38">
        <v>2.6081792046134439E-2</v>
      </c>
      <c r="D38">
        <v>8.7254561552598781E-2</v>
      </c>
      <c r="E38">
        <v>0</v>
      </c>
      <c r="F38">
        <v>0.89489844517356176</v>
      </c>
      <c r="G38">
        <v>3.0078610677437993E-2</v>
      </c>
      <c r="H38">
        <v>7.5022944149000265E-2</v>
      </c>
      <c r="I38">
        <v>0</v>
      </c>
      <c r="J38">
        <v>0.90403564219691246</v>
      </c>
      <c r="K38">
        <v>2.6644138429262734E-2</v>
      </c>
      <c r="L38">
        <v>6.9320219373824848E-2</v>
      </c>
      <c r="M38" s="17">
        <v>0</v>
      </c>
      <c r="N38" s="17">
        <f>AVERAGE(B38,F38,J38)</f>
        <v>0.89519924459058042</v>
      </c>
      <c r="O38" s="17">
        <f t="shared" ref="O38:P38" si="4">AVERAGE(C38,G38,K38)</f>
        <v>2.7601513717611725E-2</v>
      </c>
      <c r="P38" s="17">
        <f t="shared" si="4"/>
        <v>7.719924169180796E-2</v>
      </c>
      <c r="Q38" s="17">
        <f>STDEV(B38,F38,J38)</f>
        <v>8.6899033192516847E-3</v>
      </c>
      <c r="R38" s="17">
        <f t="shared" ref="R38:S38" si="5">STDEV(C38,G38,K38)</f>
        <v>2.1635769861365656E-3</v>
      </c>
      <c r="S38" s="17">
        <f t="shared" si="5"/>
        <v>9.1630977618085332E-3</v>
      </c>
      <c r="T38">
        <f xml:space="preserve"> 1-P38</f>
        <v>0.92280075830819208</v>
      </c>
      <c r="U38">
        <v>8.6899033192516847E-3</v>
      </c>
    </row>
    <row r="39" spans="1:37" x14ac:dyDescent="0.2">
      <c r="A39">
        <v>15</v>
      </c>
      <c r="B39">
        <v>0.52941828388230028</v>
      </c>
      <c r="C39">
        <v>0.20889743364367311</v>
      </c>
      <c r="D39">
        <v>0.26168428247402659</v>
      </c>
      <c r="E39">
        <v>15</v>
      </c>
      <c r="F39">
        <v>0.50445666775648212</v>
      </c>
      <c r="G39">
        <v>0.23915374520786425</v>
      </c>
      <c r="H39">
        <v>0.25638958703565362</v>
      </c>
      <c r="I39">
        <v>15</v>
      </c>
      <c r="J39">
        <v>0.4952987038273523</v>
      </c>
      <c r="K39">
        <v>0.25578982619634016</v>
      </c>
      <c r="L39">
        <v>0.24891146997630753</v>
      </c>
      <c r="M39" s="17">
        <v>15</v>
      </c>
      <c r="N39" s="17">
        <f t="shared" ref="N39:N48" si="6">AVERAGE(B39,F39,J39)</f>
        <v>0.5097245518220449</v>
      </c>
      <c r="O39" s="17">
        <f t="shared" ref="O39:O48" si="7">AVERAGE(C39,G39,K39)</f>
        <v>0.23461366834929251</v>
      </c>
      <c r="P39" s="17">
        <f t="shared" ref="P39:P48" si="8">AVERAGE(D39,H39,L39)</f>
        <v>0.25566177982866262</v>
      </c>
      <c r="Q39" s="17">
        <f t="shared" ref="Q39:Q48" si="9">STDEV(B39,F39,J39)</f>
        <v>1.7659257846174014E-2</v>
      </c>
      <c r="R39" s="17">
        <f t="shared" ref="R39:R48" si="10">STDEV(C39,G39,K39)</f>
        <v>2.377358498921987E-2</v>
      </c>
      <c r="S39" s="17">
        <f t="shared" ref="S39:S48" si="11">STDEV(D39,H39,L39)</f>
        <v>6.4174342437911345E-3</v>
      </c>
      <c r="T39">
        <f t="shared" ref="T39:T48" si="12" xml:space="preserve"> 1-P39</f>
        <v>0.74433822017133733</v>
      </c>
      <c r="U39">
        <v>1.7659257846174014E-2</v>
      </c>
    </row>
    <row r="40" spans="1:37" x14ac:dyDescent="0.2">
      <c r="A40">
        <v>30</v>
      </c>
      <c r="B40">
        <v>0.31394081210425401</v>
      </c>
      <c r="C40">
        <v>0.21929949081559355</v>
      </c>
      <c r="D40">
        <v>0.46675969708015241</v>
      </c>
      <c r="E40">
        <v>30</v>
      </c>
      <c r="F40">
        <v>0.49270466858624656</v>
      </c>
      <c r="G40">
        <v>0.179660315602922</v>
      </c>
      <c r="H40">
        <v>0.32763501581083154</v>
      </c>
      <c r="I40">
        <v>30</v>
      </c>
      <c r="J40">
        <v>0.51965319069285298</v>
      </c>
      <c r="K40">
        <v>0.1699654290035395</v>
      </c>
      <c r="L40">
        <v>0.31038138030360751</v>
      </c>
      <c r="M40" s="17">
        <v>30</v>
      </c>
      <c r="N40" s="17">
        <f t="shared" si="6"/>
        <v>0.44209955712778454</v>
      </c>
      <c r="O40" s="17">
        <f t="shared" si="7"/>
        <v>0.18964174514068502</v>
      </c>
      <c r="P40" s="17">
        <f t="shared" si="8"/>
        <v>0.36825869773153047</v>
      </c>
      <c r="Q40" s="17">
        <f t="shared" si="9"/>
        <v>0.11180363882914243</v>
      </c>
      <c r="R40" s="17">
        <f t="shared" si="10"/>
        <v>2.6137790943993003E-2</v>
      </c>
      <c r="S40" s="17">
        <f t="shared" si="11"/>
        <v>8.5739472467831354E-2</v>
      </c>
      <c r="T40">
        <f t="shared" si="12"/>
        <v>0.63174130226846947</v>
      </c>
      <c r="U40">
        <v>0.11180363882914243</v>
      </c>
    </row>
    <row r="41" spans="1:37" x14ac:dyDescent="0.2">
      <c r="A41">
        <v>45</v>
      </c>
      <c r="B41">
        <v>0.53069440173549831</v>
      </c>
      <c r="C41">
        <v>0.14452877728539504</v>
      </c>
      <c r="D41">
        <v>0.3247768209791066</v>
      </c>
      <c r="E41">
        <v>45</v>
      </c>
      <c r="F41">
        <v>0.53400941057915741</v>
      </c>
      <c r="G41">
        <v>0.13993996666169886</v>
      </c>
      <c r="H41">
        <v>0.3260506227591437</v>
      </c>
      <c r="I41">
        <v>45</v>
      </c>
      <c r="J41">
        <v>0.42014318907687576</v>
      </c>
      <c r="K41">
        <v>0.13908179176849284</v>
      </c>
      <c r="L41">
        <v>0.44077501915463152</v>
      </c>
      <c r="M41" s="17">
        <v>45</v>
      </c>
      <c r="N41" s="17">
        <f t="shared" si="6"/>
        <v>0.49494900046384388</v>
      </c>
      <c r="O41" s="17">
        <f t="shared" si="7"/>
        <v>0.14118351190519557</v>
      </c>
      <c r="P41" s="17">
        <f t="shared" si="8"/>
        <v>0.36386748763096061</v>
      </c>
      <c r="Q41" s="17">
        <f t="shared" si="9"/>
        <v>6.4804933329611167E-2</v>
      </c>
      <c r="R41" s="17">
        <f t="shared" si="10"/>
        <v>2.9286885093507417E-3</v>
      </c>
      <c r="S41" s="17">
        <f t="shared" si="11"/>
        <v>6.6606921160957677E-2</v>
      </c>
      <c r="T41">
        <f t="shared" si="12"/>
        <v>0.63613251236903934</v>
      </c>
      <c r="U41">
        <v>6.4804933329611167E-2</v>
      </c>
    </row>
    <row r="42" spans="1:37" x14ac:dyDescent="0.2">
      <c r="A42">
        <v>60</v>
      </c>
      <c r="B42">
        <v>0.55397103591784025</v>
      </c>
      <c r="C42">
        <v>0.14230880181677177</v>
      </c>
      <c r="D42">
        <v>0.30372016226538806</v>
      </c>
      <c r="E42">
        <v>60</v>
      </c>
      <c r="F42">
        <v>0.4945526429150795</v>
      </c>
      <c r="G42">
        <v>0.14939008784823718</v>
      </c>
      <c r="H42">
        <v>0.35605726923668335</v>
      </c>
      <c r="I42">
        <v>60</v>
      </c>
      <c r="J42">
        <v>0.45085989865119253</v>
      </c>
      <c r="K42">
        <v>0.11774465984258427</v>
      </c>
      <c r="L42">
        <v>0.43139544150622333</v>
      </c>
      <c r="M42" s="17">
        <v>60</v>
      </c>
      <c r="N42" s="17">
        <f t="shared" si="6"/>
        <v>0.49979452582803741</v>
      </c>
      <c r="O42" s="17">
        <f t="shared" si="7"/>
        <v>0.13648118316919775</v>
      </c>
      <c r="P42" s="17">
        <f t="shared" si="8"/>
        <v>0.36372429100276493</v>
      </c>
      <c r="Q42" s="17">
        <f t="shared" si="9"/>
        <v>5.1755044773048334E-2</v>
      </c>
      <c r="R42" s="17">
        <f t="shared" si="10"/>
        <v>1.6608104429506845E-2</v>
      </c>
      <c r="S42" s="17">
        <f t="shared" si="11"/>
        <v>6.4182019673561783E-2</v>
      </c>
      <c r="T42">
        <f t="shared" si="12"/>
        <v>0.63627570899723507</v>
      </c>
      <c r="U42">
        <v>5.1755044773048334E-2</v>
      </c>
    </row>
    <row r="43" spans="1:37" x14ac:dyDescent="0.2">
      <c r="A43">
        <v>120</v>
      </c>
      <c r="B43">
        <v>0.5073286285886579</v>
      </c>
      <c r="C43">
        <v>0.15115811829168893</v>
      </c>
      <c r="D43">
        <v>0.34151325311965319</v>
      </c>
      <c r="E43">
        <v>120</v>
      </c>
      <c r="F43">
        <v>0.45356031330621804</v>
      </c>
      <c r="G43">
        <v>0.13603983875314127</v>
      </c>
      <c r="H43">
        <v>0.41039984794064077</v>
      </c>
      <c r="I43">
        <v>120</v>
      </c>
      <c r="J43">
        <v>0.52255781129982182</v>
      </c>
      <c r="K43">
        <v>0.12321274539468978</v>
      </c>
      <c r="L43">
        <v>0.35422944330548856</v>
      </c>
      <c r="M43" s="17">
        <v>120</v>
      </c>
      <c r="N43" s="17">
        <f t="shared" si="6"/>
        <v>0.49448225106489924</v>
      </c>
      <c r="O43" s="17">
        <f t="shared" si="7"/>
        <v>0.13680356747983999</v>
      </c>
      <c r="P43" s="17">
        <f t="shared" si="8"/>
        <v>0.3687141814552608</v>
      </c>
      <c r="Q43" s="17">
        <f t="shared" si="9"/>
        <v>3.624825159861559E-2</v>
      </c>
      <c r="R43" s="17">
        <f t="shared" si="10"/>
        <v>1.3988331843507014E-2</v>
      </c>
      <c r="S43" s="17">
        <f t="shared" si="11"/>
        <v>3.6656465540997399E-2</v>
      </c>
      <c r="T43">
        <f t="shared" si="12"/>
        <v>0.6312858185447392</v>
      </c>
      <c r="U43">
        <v>3.624825159861559E-2</v>
      </c>
    </row>
    <row r="44" spans="1:37" x14ac:dyDescent="0.2">
      <c r="A44">
        <v>300</v>
      </c>
      <c r="B44">
        <v>0.40090227725325245</v>
      </c>
      <c r="C44">
        <v>0.12248770401909458</v>
      </c>
      <c r="D44">
        <v>0.47661001872765296</v>
      </c>
      <c r="E44">
        <v>300</v>
      </c>
      <c r="F44">
        <v>0.46230481016062469</v>
      </c>
      <c r="G44">
        <v>0.11531708347667836</v>
      </c>
      <c r="H44">
        <v>0.42237810636269696</v>
      </c>
      <c r="I44">
        <v>300</v>
      </c>
      <c r="J44">
        <v>0.47204142154492668</v>
      </c>
      <c r="K44">
        <v>0.11502672235140206</v>
      </c>
      <c r="L44">
        <v>0.41293185610367139</v>
      </c>
      <c r="M44" s="17">
        <v>300</v>
      </c>
      <c r="N44" s="17">
        <f t="shared" si="6"/>
        <v>0.44508283631960127</v>
      </c>
      <c r="O44" s="17">
        <f t="shared" si="7"/>
        <v>0.11761050328239166</v>
      </c>
      <c r="P44" s="17">
        <f t="shared" si="8"/>
        <v>0.43730666039800714</v>
      </c>
      <c r="Q44" s="17">
        <f t="shared" si="9"/>
        <v>3.8569959163493844E-2</v>
      </c>
      <c r="R44" s="17">
        <f t="shared" si="10"/>
        <v>4.2262740878153517E-3</v>
      </c>
      <c r="S44" s="17">
        <f t="shared" si="11"/>
        <v>3.4363838449457916E-2</v>
      </c>
      <c r="T44">
        <f t="shared" si="12"/>
        <v>0.56269333960199286</v>
      </c>
      <c r="U44">
        <v>3.8569959163493844E-2</v>
      </c>
    </row>
    <row r="45" spans="1:37" x14ac:dyDescent="0.2">
      <c r="A45">
        <v>420</v>
      </c>
      <c r="B45">
        <v>0.37688063112328779</v>
      </c>
      <c r="C45">
        <v>0.12695926593356696</v>
      </c>
      <c r="D45">
        <v>0.49616010294314522</v>
      </c>
      <c r="E45">
        <v>420</v>
      </c>
      <c r="F45">
        <v>0.39955573663320848</v>
      </c>
      <c r="G45">
        <v>0.11190722299484525</v>
      </c>
      <c r="H45">
        <v>0.48853704037194634</v>
      </c>
      <c r="I45">
        <v>420</v>
      </c>
      <c r="J45">
        <v>0.34343439498145772</v>
      </c>
      <c r="K45">
        <v>9.9280024903067116E-2</v>
      </c>
      <c r="L45">
        <v>0.55728558011547513</v>
      </c>
      <c r="M45" s="17">
        <v>420</v>
      </c>
      <c r="N45" s="17">
        <f t="shared" si="6"/>
        <v>0.37329025424598467</v>
      </c>
      <c r="O45" s="17">
        <f t="shared" si="7"/>
        <v>0.11271550461049311</v>
      </c>
      <c r="P45" s="17">
        <f t="shared" si="8"/>
        <v>0.51399424114352221</v>
      </c>
      <c r="Q45" s="17">
        <f t="shared" si="9"/>
        <v>2.8232416683467577E-2</v>
      </c>
      <c r="R45" s="17">
        <f t="shared" si="10"/>
        <v>1.3857311621803569E-2</v>
      </c>
      <c r="S45" s="17">
        <f t="shared" si="11"/>
        <v>3.768464930484957E-2</v>
      </c>
      <c r="T45">
        <f t="shared" si="12"/>
        <v>0.48600575885647779</v>
      </c>
      <c r="U45">
        <v>2.8232416683467577E-2</v>
      </c>
    </row>
    <row r="46" spans="1:37" x14ac:dyDescent="0.2">
      <c r="A46">
        <v>600</v>
      </c>
      <c r="B46">
        <v>0.29055551239576005</v>
      </c>
      <c r="C46">
        <v>0.12849569589544452</v>
      </c>
      <c r="D46">
        <v>0.58094879170879543</v>
      </c>
      <c r="E46">
        <v>600</v>
      </c>
      <c r="F46">
        <v>0.38644460138798004</v>
      </c>
      <c r="G46">
        <v>9.7115552781199072E-2</v>
      </c>
      <c r="H46">
        <v>0.51643984583082081</v>
      </c>
      <c r="I46">
        <v>600</v>
      </c>
      <c r="J46">
        <v>0.31214623651992146</v>
      </c>
      <c r="K46">
        <v>8.5248877107691287E-2</v>
      </c>
      <c r="L46">
        <v>0.60260488637238718</v>
      </c>
      <c r="M46" s="17">
        <v>600</v>
      </c>
      <c r="N46" s="17">
        <f t="shared" si="6"/>
        <v>0.3297154501012205</v>
      </c>
      <c r="O46" s="17">
        <f t="shared" si="7"/>
        <v>0.10362004192811163</v>
      </c>
      <c r="P46" s="17">
        <f t="shared" si="8"/>
        <v>0.56666450797066781</v>
      </c>
      <c r="Q46" s="17">
        <f t="shared" si="9"/>
        <v>5.030096715112415E-2</v>
      </c>
      <c r="R46" s="17">
        <f t="shared" si="10"/>
        <v>2.2345091588801387E-2</v>
      </c>
      <c r="S46" s="17">
        <f t="shared" si="11"/>
        <v>4.4823365829843115E-2</v>
      </c>
      <c r="T46">
        <f t="shared" si="12"/>
        <v>0.43333549202933219</v>
      </c>
      <c r="U46">
        <v>5.030096715112415E-2</v>
      </c>
    </row>
    <row r="47" spans="1:37" x14ac:dyDescent="0.2">
      <c r="A47">
        <v>1200</v>
      </c>
      <c r="B47">
        <v>0.36642833279921933</v>
      </c>
      <c r="C47">
        <v>4.3304019813810012E-2</v>
      </c>
      <c r="D47">
        <v>0.59026764738697057</v>
      </c>
      <c r="E47">
        <v>1200</v>
      </c>
      <c r="F47">
        <v>0.27475643279634288</v>
      </c>
      <c r="G47">
        <v>7.4331274346266213E-2</v>
      </c>
      <c r="H47">
        <v>0.65091229285739083</v>
      </c>
      <c r="I47">
        <v>1200</v>
      </c>
      <c r="J47">
        <v>0.30595428889989923</v>
      </c>
      <c r="K47">
        <v>4.1743194274526607E-2</v>
      </c>
      <c r="L47">
        <v>0.65230251682557416</v>
      </c>
      <c r="M47" s="17">
        <v>1200</v>
      </c>
      <c r="N47" s="17">
        <f t="shared" si="6"/>
        <v>0.31571301816515379</v>
      </c>
      <c r="O47" s="17">
        <f t="shared" si="7"/>
        <v>5.3126162811534282E-2</v>
      </c>
      <c r="P47" s="17">
        <f t="shared" si="8"/>
        <v>0.63116081902331178</v>
      </c>
      <c r="Q47" s="17">
        <f t="shared" si="9"/>
        <v>4.6608571209475147E-2</v>
      </c>
      <c r="R47" s="17">
        <f t="shared" si="10"/>
        <v>1.8380740205207611E-2</v>
      </c>
      <c r="S47" s="17">
        <f t="shared" si="11"/>
        <v>3.5421346608081945E-2</v>
      </c>
      <c r="T47">
        <f t="shared" si="12"/>
        <v>0.36883918097668822</v>
      </c>
      <c r="U47">
        <v>4.6608571209475147E-2</v>
      </c>
    </row>
    <row r="48" spans="1:37" x14ac:dyDescent="0.2">
      <c r="A48">
        <v>1800</v>
      </c>
      <c r="B48">
        <v>0.36976400307898716</v>
      </c>
      <c r="C48">
        <v>1.1513727009748452E-2</v>
      </c>
      <c r="D48">
        <v>0.61872226991126444</v>
      </c>
      <c r="E48">
        <v>1800</v>
      </c>
      <c r="F48">
        <v>0.31996137999968238</v>
      </c>
      <c r="G48">
        <v>5.0172449978654957E-2</v>
      </c>
      <c r="H48">
        <v>0.62986617002166267</v>
      </c>
      <c r="I48">
        <v>1800</v>
      </c>
      <c r="J48">
        <v>0.2897439156934703</v>
      </c>
      <c r="K48">
        <v>2.9515740518841597E-2</v>
      </c>
      <c r="L48">
        <v>0.680740343787688</v>
      </c>
      <c r="M48" s="17">
        <v>1800</v>
      </c>
      <c r="N48" s="17">
        <f t="shared" si="6"/>
        <v>0.32648976625737997</v>
      </c>
      <c r="O48" s="17">
        <f t="shared" si="7"/>
        <v>3.0400639169081669E-2</v>
      </c>
      <c r="P48" s="17">
        <f t="shared" si="8"/>
        <v>0.64310959457353845</v>
      </c>
      <c r="Q48" s="17">
        <f t="shared" si="9"/>
        <v>4.0407529826057546E-2</v>
      </c>
      <c r="R48" s="17">
        <f t="shared" si="10"/>
        <v>1.9344547025261723E-2</v>
      </c>
      <c r="S48" s="17">
        <f t="shared" si="11"/>
        <v>3.3062086930974281E-2</v>
      </c>
      <c r="T48">
        <f t="shared" si="12"/>
        <v>0.35689040542646155</v>
      </c>
      <c r="U48">
        <v>4.0407529826057546E-2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47"/>
  <sheetViews>
    <sheetView topLeftCell="A33" workbookViewId="0">
      <selection activeCell="M36" sqref="M36:S47"/>
    </sheetView>
  </sheetViews>
  <sheetFormatPr baseColWidth="10" defaultColWidth="8.83203125" defaultRowHeight="15" x14ac:dyDescent="0.2"/>
  <cols>
    <col min="2" max="2" width="12" bestFit="1" customWidth="1"/>
  </cols>
  <sheetData>
    <row r="1" spans="1:36" x14ac:dyDescent="0.2">
      <c r="A1" t="s">
        <v>36</v>
      </c>
      <c r="B1">
        <v>0</v>
      </c>
      <c r="C1">
        <v>15</v>
      </c>
      <c r="D1">
        <v>45</v>
      </c>
      <c r="E1">
        <v>60</v>
      </c>
      <c r="F1">
        <v>120</v>
      </c>
      <c r="G1">
        <v>300</v>
      </c>
      <c r="H1">
        <v>420</v>
      </c>
      <c r="I1">
        <v>600</v>
      </c>
      <c r="J1">
        <v>1200</v>
      </c>
      <c r="K1">
        <v>1800</v>
      </c>
      <c r="L1">
        <v>0</v>
      </c>
      <c r="M1">
        <v>15</v>
      </c>
      <c r="N1">
        <v>30</v>
      </c>
      <c r="O1">
        <v>45</v>
      </c>
      <c r="P1">
        <v>60</v>
      </c>
      <c r="Q1">
        <v>120</v>
      </c>
      <c r="R1">
        <v>300</v>
      </c>
      <c r="S1">
        <v>420</v>
      </c>
      <c r="T1">
        <v>600</v>
      </c>
      <c r="U1">
        <v>1200</v>
      </c>
      <c r="V1">
        <v>1800</v>
      </c>
      <c r="W1">
        <v>0</v>
      </c>
      <c r="X1">
        <v>15</v>
      </c>
      <c r="Y1">
        <v>30</v>
      </c>
      <c r="Z1">
        <v>45</v>
      </c>
      <c r="AA1">
        <v>60</v>
      </c>
      <c r="AB1">
        <v>120</v>
      </c>
      <c r="AC1">
        <v>300</v>
      </c>
      <c r="AD1">
        <v>420</v>
      </c>
      <c r="AE1">
        <v>600</v>
      </c>
      <c r="AF1">
        <v>1200</v>
      </c>
      <c r="AG1">
        <v>1800</v>
      </c>
      <c r="AH1" t="s">
        <v>36</v>
      </c>
      <c r="AI1" t="s">
        <v>74</v>
      </c>
      <c r="AJ1" t="s">
        <v>76</v>
      </c>
    </row>
    <row r="2" spans="1:36" x14ac:dyDescent="0.2">
      <c r="A2" t="s">
        <v>81</v>
      </c>
      <c r="B2" t="s">
        <v>0</v>
      </c>
      <c r="C2" t="s">
        <v>1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>
        <v>0</v>
      </c>
      <c r="AI2">
        <v>0.82929934975162645</v>
      </c>
      <c r="AJ2">
        <v>0.15428210100256562</v>
      </c>
    </row>
    <row r="3" spans="1:36" x14ac:dyDescent="0.2">
      <c r="B3" t="s">
        <v>33</v>
      </c>
      <c r="C3" t="s">
        <v>33</v>
      </c>
      <c r="D3" t="s">
        <v>33</v>
      </c>
      <c r="E3" t="s">
        <v>33</v>
      </c>
      <c r="F3" t="s">
        <v>33</v>
      </c>
      <c r="G3" t="s">
        <v>33</v>
      </c>
      <c r="H3" t="s">
        <v>33</v>
      </c>
      <c r="I3" t="s">
        <v>33</v>
      </c>
      <c r="J3" t="s">
        <v>33</v>
      </c>
      <c r="K3" t="s">
        <v>33</v>
      </c>
      <c r="L3" t="s">
        <v>33</v>
      </c>
      <c r="M3" t="s">
        <v>33</v>
      </c>
      <c r="N3" t="s">
        <v>33</v>
      </c>
      <c r="O3" t="s">
        <v>33</v>
      </c>
      <c r="P3" t="s">
        <v>33</v>
      </c>
      <c r="Q3" t="s">
        <v>33</v>
      </c>
      <c r="R3" t="s">
        <v>33</v>
      </c>
      <c r="S3" t="s">
        <v>33</v>
      </c>
      <c r="T3" t="s">
        <v>33</v>
      </c>
      <c r="U3" t="s">
        <v>33</v>
      </c>
      <c r="V3" t="s">
        <v>33</v>
      </c>
      <c r="W3" t="s">
        <v>33</v>
      </c>
      <c r="X3" t="s">
        <v>33</v>
      </c>
      <c r="Y3" t="s">
        <v>33</v>
      </c>
      <c r="Z3" t="s">
        <v>33</v>
      </c>
      <c r="AA3" t="s">
        <v>33</v>
      </c>
      <c r="AB3" t="s">
        <v>33</v>
      </c>
      <c r="AC3" t="s">
        <v>33</v>
      </c>
      <c r="AD3" t="s">
        <v>33</v>
      </c>
      <c r="AE3" t="s">
        <v>33</v>
      </c>
      <c r="AF3" t="s">
        <v>33</v>
      </c>
      <c r="AG3" t="s">
        <v>33</v>
      </c>
      <c r="AH3">
        <v>15</v>
      </c>
      <c r="AI3">
        <v>0.6257174863425442</v>
      </c>
      <c r="AJ3">
        <v>0.25609834919310764</v>
      </c>
    </row>
    <row r="4" spans="1:36" x14ac:dyDescent="0.2">
      <c r="A4" t="s">
        <v>72</v>
      </c>
      <c r="B4">
        <v>113106557.27</v>
      </c>
      <c r="C4">
        <v>54985715.670000002</v>
      </c>
      <c r="D4">
        <v>38242201.420000002</v>
      </c>
      <c r="E4">
        <v>57469213.810000002</v>
      </c>
      <c r="F4">
        <v>63875308.340000004</v>
      </c>
      <c r="G4">
        <v>31561096.670000002</v>
      </c>
      <c r="H4">
        <v>37254884.590000004</v>
      </c>
      <c r="I4">
        <v>50149793.920000002</v>
      </c>
      <c r="J4">
        <v>40730866.689999998</v>
      </c>
      <c r="K4">
        <v>22281055</v>
      </c>
      <c r="L4">
        <v>173348035.09</v>
      </c>
      <c r="M4">
        <v>87662961.530000001</v>
      </c>
      <c r="N4">
        <v>89652024.069999993</v>
      </c>
      <c r="O4">
        <v>46344858.5</v>
      </c>
      <c r="P4">
        <v>49717794.210000001</v>
      </c>
      <c r="Q4">
        <v>44202273.340000004</v>
      </c>
      <c r="R4">
        <v>31765087.469999999</v>
      </c>
      <c r="S4">
        <v>26306237.289999999</v>
      </c>
      <c r="T4">
        <v>34140650.759999998</v>
      </c>
      <c r="U4">
        <v>32081017.75</v>
      </c>
      <c r="V4">
        <v>25858875.25</v>
      </c>
      <c r="W4">
        <v>156678882.30000001</v>
      </c>
      <c r="X4">
        <v>93917710.150000006</v>
      </c>
      <c r="Y4">
        <v>77429325.150000006</v>
      </c>
      <c r="Z4">
        <v>71186039.870000005</v>
      </c>
      <c r="AA4">
        <v>56521565.909999996</v>
      </c>
      <c r="AB4">
        <v>53824004.039999999</v>
      </c>
      <c r="AC4">
        <v>48257939.659999996</v>
      </c>
      <c r="AD4">
        <v>48647289.57</v>
      </c>
      <c r="AE4">
        <v>41451455.439999998</v>
      </c>
      <c r="AF4">
        <v>34531455.520000003</v>
      </c>
      <c r="AG4">
        <v>20022930.68</v>
      </c>
      <c r="AH4">
        <v>45</v>
      </c>
      <c r="AI4">
        <v>0.46643882252380825</v>
      </c>
      <c r="AJ4">
        <v>0.32443157328621863</v>
      </c>
    </row>
    <row r="5" spans="1:36" x14ac:dyDescent="0.2">
      <c r="A5" t="s">
        <v>34</v>
      </c>
      <c r="B5">
        <v>2239294.63</v>
      </c>
      <c r="C5">
        <v>10385582.960000001</v>
      </c>
      <c r="D5">
        <v>17146035.149999999</v>
      </c>
      <c r="E5">
        <v>19568817.510000002</v>
      </c>
      <c r="F5">
        <v>22089794.68</v>
      </c>
      <c r="G5">
        <v>14414734.970000001</v>
      </c>
      <c r="H5">
        <v>14870886.300000001</v>
      </c>
      <c r="I5">
        <v>19930938.23</v>
      </c>
      <c r="J5">
        <v>11102661.939999999</v>
      </c>
      <c r="K5">
        <v>1045938.23</v>
      </c>
      <c r="L5">
        <v>4122451.76</v>
      </c>
      <c r="M5">
        <v>20254412.829999998</v>
      </c>
      <c r="N5">
        <v>35037293.840000004</v>
      </c>
      <c r="O5">
        <v>13007457.560000001</v>
      </c>
      <c r="P5">
        <v>13802501.609999999</v>
      </c>
      <c r="Q5">
        <v>18082460.09</v>
      </c>
      <c r="R5">
        <v>13865676.24</v>
      </c>
      <c r="S5">
        <v>14774861.039999999</v>
      </c>
      <c r="T5">
        <v>13277534.43</v>
      </c>
      <c r="U5">
        <v>9585968.8200000003</v>
      </c>
      <c r="V5">
        <v>7501032.5700000003</v>
      </c>
      <c r="W5">
        <v>3802181.46</v>
      </c>
      <c r="X5">
        <v>12342449.83</v>
      </c>
      <c r="Y5">
        <v>14061610.449999999</v>
      </c>
      <c r="Z5">
        <v>17177488.719999999</v>
      </c>
      <c r="AA5">
        <v>13348063.26</v>
      </c>
      <c r="AB5">
        <v>16877516.57</v>
      </c>
      <c r="AC5">
        <v>14323719.92</v>
      </c>
      <c r="AD5">
        <v>15256256.359999999</v>
      </c>
      <c r="AE5">
        <v>14264405.1</v>
      </c>
      <c r="AF5">
        <v>9701416.5</v>
      </c>
      <c r="AG5">
        <v>3827908.5</v>
      </c>
      <c r="AH5">
        <v>60</v>
      </c>
      <c r="AI5">
        <v>0.51460161370193591</v>
      </c>
      <c r="AJ5">
        <v>0.31017161005961075</v>
      </c>
    </row>
    <row r="6" spans="1:36" x14ac:dyDescent="0.2">
      <c r="A6" t="s">
        <v>35</v>
      </c>
      <c r="B6">
        <v>21042241.620000001</v>
      </c>
      <c r="C6">
        <v>22504966.41</v>
      </c>
      <c r="D6">
        <v>26599367.32</v>
      </c>
      <c r="E6">
        <v>34639064.670000002</v>
      </c>
      <c r="F6">
        <v>50638099.630000003</v>
      </c>
      <c r="G6">
        <v>44766332.32</v>
      </c>
      <c r="H6">
        <v>50562428.43</v>
      </c>
      <c r="I6">
        <v>74944238.859999999</v>
      </c>
      <c r="J6">
        <v>84732098.549999997</v>
      </c>
      <c r="K6">
        <v>69838313.569999993</v>
      </c>
      <c r="L6">
        <v>25453596.18</v>
      </c>
      <c r="M6">
        <v>30519739.57</v>
      </c>
      <c r="N6">
        <v>57677058.579999998</v>
      </c>
      <c r="O6">
        <v>24386387.170000002</v>
      </c>
      <c r="P6">
        <v>40877670.420000002</v>
      </c>
      <c r="Q6">
        <v>37294316.229999997</v>
      </c>
      <c r="R6">
        <v>39242092.229999997</v>
      </c>
      <c r="S6">
        <v>56459160.57</v>
      </c>
      <c r="T6">
        <v>70394077.099999994</v>
      </c>
      <c r="U6">
        <v>76765762</v>
      </c>
      <c r="V6">
        <v>74231985.310000002</v>
      </c>
      <c r="W6">
        <v>20276011.52</v>
      </c>
      <c r="X6">
        <v>19832218.52</v>
      </c>
      <c r="Y6">
        <v>22996279</v>
      </c>
      <c r="Z6">
        <v>32119369.18</v>
      </c>
      <c r="AA6">
        <v>18521113.449999999</v>
      </c>
      <c r="AB6">
        <v>36581682.859999999</v>
      </c>
      <c r="AC6">
        <v>44861224.530000001</v>
      </c>
      <c r="AD6">
        <v>60501130.509999998</v>
      </c>
      <c r="AE6">
        <v>69187524.400000006</v>
      </c>
      <c r="AF6">
        <v>88022827.980000004</v>
      </c>
      <c r="AG6">
        <v>72676360.519999996</v>
      </c>
      <c r="AH6">
        <v>120</v>
      </c>
      <c r="AI6">
        <v>0.46759744355085953</v>
      </c>
      <c r="AJ6">
        <v>0.370694820089564</v>
      </c>
    </row>
    <row r="7" spans="1:36" x14ac:dyDescent="0.2">
      <c r="A7" t="s">
        <v>73</v>
      </c>
      <c r="B7">
        <f xml:space="preserve"> SUM(B4:B6)</f>
        <v>136388093.51999998</v>
      </c>
      <c r="C7">
        <f t="shared" ref="C7:AG7" si="0" xml:space="preserve"> SUM(C4:C6)</f>
        <v>87876265.040000007</v>
      </c>
      <c r="D7">
        <f t="shared" si="0"/>
        <v>81987603.890000001</v>
      </c>
      <c r="E7">
        <f t="shared" si="0"/>
        <v>111677095.99000001</v>
      </c>
      <c r="F7">
        <f t="shared" si="0"/>
        <v>136603202.65000001</v>
      </c>
      <c r="G7">
        <f t="shared" si="0"/>
        <v>90742163.960000008</v>
      </c>
      <c r="H7">
        <f t="shared" si="0"/>
        <v>102688199.31999999</v>
      </c>
      <c r="I7">
        <f t="shared" si="0"/>
        <v>145024971.00999999</v>
      </c>
      <c r="J7">
        <f t="shared" si="0"/>
        <v>136565627.18000001</v>
      </c>
      <c r="K7">
        <f t="shared" si="0"/>
        <v>93165306.799999997</v>
      </c>
      <c r="L7">
        <f t="shared" si="0"/>
        <v>202924083.03</v>
      </c>
      <c r="M7">
        <f t="shared" si="0"/>
        <v>138437113.93000001</v>
      </c>
      <c r="N7">
        <f t="shared" si="0"/>
        <v>182366376.49000001</v>
      </c>
      <c r="O7">
        <f t="shared" si="0"/>
        <v>83738703.230000004</v>
      </c>
      <c r="P7">
        <f t="shared" si="0"/>
        <v>104397966.24000001</v>
      </c>
      <c r="Q7">
        <f t="shared" si="0"/>
        <v>99579049.659999996</v>
      </c>
      <c r="R7">
        <f t="shared" si="0"/>
        <v>84872855.939999998</v>
      </c>
      <c r="S7">
        <f t="shared" si="0"/>
        <v>97540258.900000006</v>
      </c>
      <c r="T7">
        <f t="shared" si="0"/>
        <v>117812262.28999999</v>
      </c>
      <c r="U7">
        <f t="shared" si="0"/>
        <v>118432748.56999999</v>
      </c>
      <c r="V7">
        <f t="shared" si="0"/>
        <v>107591893.13</v>
      </c>
      <c r="W7">
        <f t="shared" si="0"/>
        <v>180757075.28000003</v>
      </c>
      <c r="X7">
        <f t="shared" si="0"/>
        <v>126092378.5</v>
      </c>
      <c r="Y7">
        <f t="shared" si="0"/>
        <v>114487214.60000001</v>
      </c>
      <c r="Z7">
        <f t="shared" si="0"/>
        <v>120482897.77000001</v>
      </c>
      <c r="AA7">
        <f t="shared" si="0"/>
        <v>88390742.620000005</v>
      </c>
      <c r="AB7">
        <f t="shared" si="0"/>
        <v>107283203.47</v>
      </c>
      <c r="AC7">
        <f t="shared" si="0"/>
        <v>107442884.11</v>
      </c>
      <c r="AD7">
        <f t="shared" si="0"/>
        <v>124404676.44</v>
      </c>
      <c r="AE7">
        <f t="shared" si="0"/>
        <v>124903384.94</v>
      </c>
      <c r="AF7">
        <f t="shared" si="0"/>
        <v>132255700</v>
      </c>
      <c r="AG7">
        <f t="shared" si="0"/>
        <v>96527199.699999988</v>
      </c>
      <c r="AH7">
        <v>300</v>
      </c>
      <c r="AI7">
        <v>0.34781071216146475</v>
      </c>
      <c r="AJ7">
        <v>0.49333551643901086</v>
      </c>
    </row>
    <row r="8" spans="1:36" x14ac:dyDescent="0.2">
      <c r="A8" t="s">
        <v>74</v>
      </c>
      <c r="B8">
        <f>B4/B7</f>
        <v>0.82929934975162645</v>
      </c>
      <c r="C8">
        <f t="shared" ref="C8:AG8" si="1">C4/C7</f>
        <v>0.6257174863425442</v>
      </c>
      <c r="D8">
        <f t="shared" si="1"/>
        <v>0.46643882252380825</v>
      </c>
      <c r="E8">
        <f t="shared" si="1"/>
        <v>0.51460161370193591</v>
      </c>
      <c r="F8">
        <f t="shared" si="1"/>
        <v>0.46759744355085953</v>
      </c>
      <c r="G8">
        <f t="shared" si="1"/>
        <v>0.34781071216146475</v>
      </c>
      <c r="H8">
        <f t="shared" si="1"/>
        <v>0.36279616194169728</v>
      </c>
      <c r="I8">
        <f t="shared" si="1"/>
        <v>0.34580109598189124</v>
      </c>
      <c r="J8">
        <f t="shared" si="1"/>
        <v>0.29825123298642908</v>
      </c>
      <c r="K8">
        <f t="shared" si="1"/>
        <v>0.23915613832336996</v>
      </c>
      <c r="L8">
        <f t="shared" si="1"/>
        <v>0.85425067592579673</v>
      </c>
      <c r="M8">
        <f t="shared" si="1"/>
        <v>0.63323309076153023</v>
      </c>
      <c r="N8">
        <f t="shared" si="1"/>
        <v>0.49160391183687324</v>
      </c>
      <c r="O8">
        <f t="shared" si="1"/>
        <v>0.55344609735246786</v>
      </c>
      <c r="P8">
        <f t="shared" si="1"/>
        <v>0.47623335971606945</v>
      </c>
      <c r="Q8">
        <f t="shared" si="1"/>
        <v>0.44389129531686683</v>
      </c>
      <c r="R8">
        <f t="shared" si="1"/>
        <v>0.37426674427517798</v>
      </c>
      <c r="S8">
        <f t="shared" si="1"/>
        <v>0.26969620120620774</v>
      </c>
      <c r="T8">
        <f t="shared" si="1"/>
        <v>0.28978860176677795</v>
      </c>
      <c r="U8">
        <f t="shared" si="1"/>
        <v>0.27087961849537273</v>
      </c>
      <c r="V8">
        <f t="shared" si="1"/>
        <v>0.24034222744603548</v>
      </c>
      <c r="W8">
        <f t="shared" si="1"/>
        <v>0.86679252835496523</v>
      </c>
      <c r="X8">
        <f t="shared" si="1"/>
        <v>0.74483256852831914</v>
      </c>
      <c r="Y8">
        <f t="shared" si="1"/>
        <v>0.67631416678731915</v>
      </c>
      <c r="Z8">
        <f t="shared" si="1"/>
        <v>0.59083937378309948</v>
      </c>
      <c r="AA8">
        <f t="shared" si="1"/>
        <v>0.63945119403500716</v>
      </c>
      <c r="AB8">
        <f t="shared" si="1"/>
        <v>0.50170019443025871</v>
      </c>
      <c r="AC8">
        <f t="shared" si="1"/>
        <v>0.44914970460578413</v>
      </c>
      <c r="AD8">
        <f t="shared" si="1"/>
        <v>0.39104068240925366</v>
      </c>
      <c r="AE8">
        <f t="shared" si="1"/>
        <v>0.33186815121073049</v>
      </c>
      <c r="AF8">
        <f t="shared" si="1"/>
        <v>0.26109616084599757</v>
      </c>
      <c r="AG8">
        <f t="shared" si="1"/>
        <v>0.2074330421086483</v>
      </c>
      <c r="AH8">
        <v>420</v>
      </c>
      <c r="AI8">
        <v>0.36279616194169728</v>
      </c>
      <c r="AJ8">
        <v>0.4923879156984326</v>
      </c>
    </row>
    <row r="9" spans="1:36" x14ac:dyDescent="0.2">
      <c r="A9" t="s">
        <v>75</v>
      </c>
      <c r="B9">
        <f>B5/B7</f>
        <v>1.6418549245808097E-2</v>
      </c>
      <c r="C9">
        <f t="shared" ref="C9:AG9" si="2">C5/C7</f>
        <v>0.11818416446434807</v>
      </c>
      <c r="D9">
        <f t="shared" si="2"/>
        <v>0.20912960418997309</v>
      </c>
      <c r="E9">
        <f t="shared" si="2"/>
        <v>0.17522677623845329</v>
      </c>
      <c r="F9">
        <f t="shared" si="2"/>
        <v>0.16170773635957647</v>
      </c>
      <c r="G9">
        <f t="shared" si="2"/>
        <v>0.15885377139952436</v>
      </c>
      <c r="H9">
        <f t="shared" si="2"/>
        <v>0.14481592235987026</v>
      </c>
      <c r="I9">
        <f t="shared" si="2"/>
        <v>0.13743107887693143</v>
      </c>
      <c r="J9">
        <f t="shared" si="2"/>
        <v>8.1299095308705771E-2</v>
      </c>
      <c r="K9">
        <f t="shared" si="2"/>
        <v>1.1226692273394628E-2</v>
      </c>
      <c r="L9">
        <f t="shared" si="2"/>
        <v>2.031524153488742E-2</v>
      </c>
      <c r="M9">
        <f t="shared" si="2"/>
        <v>0.14630767902487143</v>
      </c>
      <c r="N9">
        <f t="shared" si="2"/>
        <v>0.19212584312065475</v>
      </c>
      <c r="O9">
        <f t="shared" si="2"/>
        <v>0.15533387858029288</v>
      </c>
      <c r="P9">
        <f t="shared" si="2"/>
        <v>0.13221044534784798</v>
      </c>
      <c r="Q9">
        <f t="shared" si="2"/>
        <v>0.18158900041464807</v>
      </c>
      <c r="R9">
        <f t="shared" si="2"/>
        <v>0.16336997366746087</v>
      </c>
      <c r="S9">
        <f t="shared" si="2"/>
        <v>0.15147449070385846</v>
      </c>
      <c r="T9">
        <f t="shared" si="2"/>
        <v>0.11270078489212586</v>
      </c>
      <c r="U9">
        <f t="shared" si="2"/>
        <v>8.094018703225643E-2</v>
      </c>
      <c r="V9">
        <f t="shared" si="2"/>
        <v>6.971745130403767E-2</v>
      </c>
      <c r="W9">
        <f t="shared" si="2"/>
        <v>2.1034758689861887E-2</v>
      </c>
      <c r="X9">
        <f t="shared" si="2"/>
        <v>9.7884185997807946E-2</v>
      </c>
      <c r="Y9">
        <f t="shared" si="2"/>
        <v>0.12282253960958885</v>
      </c>
      <c r="Z9">
        <f t="shared" si="2"/>
        <v>0.14257200845875703</v>
      </c>
      <c r="AA9">
        <f t="shared" si="2"/>
        <v>0.15101200492663083</v>
      </c>
      <c r="AB9">
        <f t="shared" si="2"/>
        <v>0.15731741804969054</v>
      </c>
      <c r="AC9">
        <f t="shared" si="2"/>
        <v>0.13331473776648978</v>
      </c>
      <c r="AD9">
        <f t="shared" si="2"/>
        <v>0.12263410666365139</v>
      </c>
      <c r="AE9">
        <f t="shared" si="2"/>
        <v>0.11420351103256497</v>
      </c>
      <c r="AF9">
        <f t="shared" si="2"/>
        <v>7.3353484953767589E-2</v>
      </c>
      <c r="AG9">
        <f t="shared" si="2"/>
        <v>3.9656267993859566E-2</v>
      </c>
      <c r="AH9">
        <v>600</v>
      </c>
      <c r="AI9">
        <v>0.34580109598189124</v>
      </c>
      <c r="AJ9">
        <v>0.51676782514117747</v>
      </c>
    </row>
    <row r="10" spans="1:36" x14ac:dyDescent="0.2">
      <c r="A10" t="s">
        <v>76</v>
      </c>
      <c r="B10">
        <f>B6/B7</f>
        <v>0.15428210100256562</v>
      </c>
      <c r="C10">
        <f t="shared" ref="C10:AG10" si="3">C6/C7</f>
        <v>0.25609834919310764</v>
      </c>
      <c r="D10">
        <f t="shared" si="3"/>
        <v>0.32443157328621863</v>
      </c>
      <c r="E10">
        <f t="shared" si="3"/>
        <v>0.31017161005961075</v>
      </c>
      <c r="F10">
        <f t="shared" si="3"/>
        <v>0.370694820089564</v>
      </c>
      <c r="G10">
        <f t="shared" si="3"/>
        <v>0.49333551643901086</v>
      </c>
      <c r="H10">
        <f t="shared" si="3"/>
        <v>0.4923879156984326</v>
      </c>
      <c r="I10">
        <f t="shared" si="3"/>
        <v>0.51676782514117747</v>
      </c>
      <c r="J10">
        <f t="shared" si="3"/>
        <v>0.62044967170486498</v>
      </c>
      <c r="K10">
        <f t="shared" si="3"/>
        <v>0.74961716940323531</v>
      </c>
      <c r="L10">
        <f t="shared" si="3"/>
        <v>0.12543408253931584</v>
      </c>
      <c r="M10">
        <f t="shared" si="3"/>
        <v>0.22045923021359826</v>
      </c>
      <c r="N10">
        <f t="shared" si="3"/>
        <v>0.31627024504247192</v>
      </c>
      <c r="O10">
        <f t="shared" si="3"/>
        <v>0.29122002406723918</v>
      </c>
      <c r="P10">
        <f t="shared" si="3"/>
        <v>0.39155619493608246</v>
      </c>
      <c r="Q10">
        <f t="shared" si="3"/>
        <v>0.37451970426848519</v>
      </c>
      <c r="R10">
        <f t="shared" si="3"/>
        <v>0.4623632820573611</v>
      </c>
      <c r="S10">
        <f t="shared" si="3"/>
        <v>0.57882930808993371</v>
      </c>
      <c r="T10">
        <f t="shared" si="3"/>
        <v>0.59751061334109623</v>
      </c>
      <c r="U10">
        <f t="shared" si="3"/>
        <v>0.64818019447237085</v>
      </c>
      <c r="V10">
        <f t="shared" si="3"/>
        <v>0.68994032124992688</v>
      </c>
      <c r="W10">
        <f t="shared" si="3"/>
        <v>0.11217271295517277</v>
      </c>
      <c r="X10">
        <f t="shared" si="3"/>
        <v>0.15728324547387296</v>
      </c>
      <c r="Y10">
        <f t="shared" si="3"/>
        <v>0.20086329360309196</v>
      </c>
      <c r="Z10">
        <f t="shared" si="3"/>
        <v>0.26658861775814341</v>
      </c>
      <c r="AA10">
        <f t="shared" si="3"/>
        <v>0.20953680103836192</v>
      </c>
      <c r="AB10">
        <f t="shared" si="3"/>
        <v>0.34098238752005083</v>
      </c>
      <c r="AC10">
        <f t="shared" si="3"/>
        <v>0.41753555762772609</v>
      </c>
      <c r="AD10">
        <f t="shared" si="3"/>
        <v>0.48632521092709496</v>
      </c>
      <c r="AE10">
        <f t="shared" si="3"/>
        <v>0.55392833775670458</v>
      </c>
      <c r="AF10">
        <f t="shared" si="3"/>
        <v>0.66555035420023489</v>
      </c>
      <c r="AG10">
        <f t="shared" si="3"/>
        <v>0.75291068989749221</v>
      </c>
      <c r="AH10">
        <v>1200</v>
      </c>
      <c r="AI10">
        <v>0.29825123298642908</v>
      </c>
      <c r="AJ10">
        <v>0.62044967170486498</v>
      </c>
    </row>
    <row r="11" spans="1:36" x14ac:dyDescent="0.2">
      <c r="AH11">
        <v>1800</v>
      </c>
      <c r="AI11">
        <v>0.23915613832336996</v>
      </c>
      <c r="AJ11">
        <v>0.74961716940323531</v>
      </c>
    </row>
    <row r="12" spans="1:36" x14ac:dyDescent="0.2">
      <c r="AH12">
        <v>0</v>
      </c>
      <c r="AI12">
        <v>0.85425067592579673</v>
      </c>
      <c r="AJ12">
        <v>0.12543408253931584</v>
      </c>
    </row>
    <row r="13" spans="1:36" x14ac:dyDescent="0.2">
      <c r="AH13">
        <v>15</v>
      </c>
      <c r="AI13">
        <v>0.63323309076153023</v>
      </c>
      <c r="AJ13">
        <v>0.22045923021359826</v>
      </c>
    </row>
    <row r="14" spans="1:36" x14ac:dyDescent="0.2">
      <c r="AH14">
        <v>30</v>
      </c>
      <c r="AI14">
        <v>0.49160391183687324</v>
      </c>
      <c r="AJ14">
        <v>0.31627024504247192</v>
      </c>
    </row>
    <row r="15" spans="1:36" x14ac:dyDescent="0.2">
      <c r="AH15">
        <v>45</v>
      </c>
      <c r="AI15">
        <v>0.55344609735246786</v>
      </c>
      <c r="AJ15">
        <v>0.29122002406723918</v>
      </c>
    </row>
    <row r="16" spans="1:36" x14ac:dyDescent="0.2">
      <c r="AH16">
        <v>60</v>
      </c>
      <c r="AI16">
        <v>0.47623335971606945</v>
      </c>
      <c r="AJ16">
        <v>0.39155619493608246</v>
      </c>
    </row>
    <row r="17" spans="1:36" x14ac:dyDescent="0.2">
      <c r="AH17">
        <v>120</v>
      </c>
      <c r="AI17">
        <v>0.44389129531686683</v>
      </c>
      <c r="AJ17">
        <v>0.37451970426848519</v>
      </c>
    </row>
    <row r="18" spans="1:36" x14ac:dyDescent="0.2">
      <c r="AH18">
        <v>300</v>
      </c>
      <c r="AI18">
        <v>0.37426674427517798</v>
      </c>
      <c r="AJ18">
        <v>0.4623632820573611</v>
      </c>
    </row>
    <row r="19" spans="1:36" x14ac:dyDescent="0.2">
      <c r="AH19">
        <v>420</v>
      </c>
      <c r="AI19">
        <v>0.26969620120620774</v>
      </c>
      <c r="AJ19">
        <v>0.57882930808993371</v>
      </c>
    </row>
    <row r="20" spans="1:36" x14ac:dyDescent="0.2">
      <c r="AH20">
        <v>600</v>
      </c>
      <c r="AI20">
        <v>0.28978860176677795</v>
      </c>
      <c r="AJ20">
        <v>0.59751061334109623</v>
      </c>
    </row>
    <row r="21" spans="1:36" x14ac:dyDescent="0.2">
      <c r="AH21">
        <v>1200</v>
      </c>
      <c r="AI21">
        <v>0.27087961849537273</v>
      </c>
      <c r="AJ21">
        <v>0.64818019447237085</v>
      </c>
    </row>
    <row r="22" spans="1:36" x14ac:dyDescent="0.2">
      <c r="AH22">
        <v>1800</v>
      </c>
      <c r="AI22">
        <v>0.24034222744603548</v>
      </c>
      <c r="AJ22">
        <v>0.68994032124992688</v>
      </c>
    </row>
    <row r="23" spans="1:36" x14ac:dyDescent="0.2">
      <c r="AH23">
        <v>0</v>
      </c>
      <c r="AI23">
        <v>0.86679252835496523</v>
      </c>
      <c r="AJ23">
        <v>0.11217271295517277</v>
      </c>
    </row>
    <row r="24" spans="1:36" x14ac:dyDescent="0.2">
      <c r="AH24">
        <v>15</v>
      </c>
      <c r="AI24">
        <v>0.74483256852831914</v>
      </c>
      <c r="AJ24">
        <v>0.15728324547387296</v>
      </c>
    </row>
    <row r="25" spans="1:36" x14ac:dyDescent="0.2">
      <c r="AH25">
        <v>30</v>
      </c>
      <c r="AI25">
        <v>0.67631416678731915</v>
      </c>
      <c r="AJ25">
        <v>0.20086329360309196</v>
      </c>
    </row>
    <row r="26" spans="1:36" x14ac:dyDescent="0.2">
      <c r="A26" t="s">
        <v>36</v>
      </c>
      <c r="B26">
        <v>0</v>
      </c>
      <c r="C26">
        <v>15</v>
      </c>
      <c r="D26">
        <v>45</v>
      </c>
      <c r="E26">
        <v>60</v>
      </c>
      <c r="F26">
        <v>120</v>
      </c>
      <c r="G26">
        <v>300</v>
      </c>
      <c r="H26">
        <v>420</v>
      </c>
      <c r="I26">
        <v>600</v>
      </c>
      <c r="J26">
        <v>1200</v>
      </c>
      <c r="K26">
        <v>1800</v>
      </c>
      <c r="L26">
        <v>0</v>
      </c>
      <c r="M26">
        <v>15</v>
      </c>
      <c r="N26">
        <v>30</v>
      </c>
      <c r="O26">
        <v>45</v>
      </c>
      <c r="P26">
        <v>60</v>
      </c>
      <c r="Q26">
        <v>120</v>
      </c>
      <c r="R26">
        <v>300</v>
      </c>
      <c r="S26">
        <v>420</v>
      </c>
      <c r="T26">
        <v>600</v>
      </c>
      <c r="U26">
        <v>1200</v>
      </c>
      <c r="V26">
        <v>1800</v>
      </c>
      <c r="W26">
        <v>0</v>
      </c>
      <c r="X26">
        <v>15</v>
      </c>
      <c r="Y26">
        <v>30</v>
      </c>
      <c r="Z26">
        <v>45</v>
      </c>
      <c r="AA26">
        <v>60</v>
      </c>
      <c r="AB26">
        <v>120</v>
      </c>
      <c r="AC26">
        <v>300</v>
      </c>
      <c r="AD26">
        <v>420</v>
      </c>
      <c r="AE26">
        <v>600</v>
      </c>
      <c r="AF26">
        <v>1200</v>
      </c>
      <c r="AG26">
        <v>1800</v>
      </c>
      <c r="AH26">
        <v>45</v>
      </c>
      <c r="AI26">
        <v>0.59083937378309948</v>
      </c>
      <c r="AJ26">
        <v>0.26658861775814341</v>
      </c>
    </row>
    <row r="27" spans="1:36" x14ac:dyDescent="0.2">
      <c r="A27" t="s">
        <v>81</v>
      </c>
      <c r="B27" t="s">
        <v>0</v>
      </c>
      <c r="C27" t="s">
        <v>1</v>
      </c>
      <c r="D27" t="s">
        <v>3</v>
      </c>
      <c r="E27" t="s">
        <v>4</v>
      </c>
      <c r="F27" t="s">
        <v>5</v>
      </c>
      <c r="G27" t="s">
        <v>6</v>
      </c>
      <c r="H27" t="s">
        <v>7</v>
      </c>
      <c r="I27" t="s">
        <v>8</v>
      </c>
      <c r="J27" t="s">
        <v>9</v>
      </c>
      <c r="K27" t="s">
        <v>10</v>
      </c>
      <c r="L27" t="s">
        <v>11</v>
      </c>
      <c r="M27" t="s">
        <v>12</v>
      </c>
      <c r="N27" t="s">
        <v>13</v>
      </c>
      <c r="O27" t="s">
        <v>14</v>
      </c>
      <c r="P27" t="s">
        <v>15</v>
      </c>
      <c r="Q27" t="s">
        <v>16</v>
      </c>
      <c r="R27" t="s">
        <v>17</v>
      </c>
      <c r="S27" t="s">
        <v>18</v>
      </c>
      <c r="T27" t="s">
        <v>19</v>
      </c>
      <c r="U27" t="s">
        <v>20</v>
      </c>
      <c r="V27" t="s">
        <v>21</v>
      </c>
      <c r="W27" t="s">
        <v>22</v>
      </c>
      <c r="X27" t="s">
        <v>23</v>
      </c>
      <c r="Y27" t="s">
        <v>24</v>
      </c>
      <c r="Z27" t="s">
        <v>25</v>
      </c>
      <c r="AA27" t="s">
        <v>26</v>
      </c>
      <c r="AB27" t="s">
        <v>27</v>
      </c>
      <c r="AC27" t="s">
        <v>28</v>
      </c>
      <c r="AD27" t="s">
        <v>29</v>
      </c>
      <c r="AE27" t="s">
        <v>30</v>
      </c>
      <c r="AF27" t="s">
        <v>31</v>
      </c>
      <c r="AG27" t="s">
        <v>32</v>
      </c>
      <c r="AH27">
        <v>60</v>
      </c>
      <c r="AI27">
        <v>0.63945119403500716</v>
      </c>
      <c r="AJ27">
        <v>0.20953680103836192</v>
      </c>
    </row>
    <row r="28" spans="1:36" x14ac:dyDescent="0.2">
      <c r="B28" t="s">
        <v>33</v>
      </c>
      <c r="C28" t="s">
        <v>33</v>
      </c>
      <c r="D28" t="s">
        <v>33</v>
      </c>
      <c r="E28" t="s">
        <v>33</v>
      </c>
      <c r="F28" t="s">
        <v>33</v>
      </c>
      <c r="G28" t="s">
        <v>33</v>
      </c>
      <c r="H28" t="s">
        <v>33</v>
      </c>
      <c r="I28" t="s">
        <v>33</v>
      </c>
      <c r="J28" t="s">
        <v>33</v>
      </c>
      <c r="K28" t="s">
        <v>33</v>
      </c>
      <c r="L28" t="s">
        <v>33</v>
      </c>
      <c r="M28" t="s">
        <v>33</v>
      </c>
      <c r="N28" t="s">
        <v>33</v>
      </c>
      <c r="O28" t="s">
        <v>33</v>
      </c>
      <c r="P28" t="s">
        <v>33</v>
      </c>
      <c r="Q28" t="s">
        <v>33</v>
      </c>
      <c r="R28" t="s">
        <v>33</v>
      </c>
      <c r="S28" t="s">
        <v>33</v>
      </c>
      <c r="T28" t="s">
        <v>33</v>
      </c>
      <c r="U28" t="s">
        <v>33</v>
      </c>
      <c r="V28" t="s">
        <v>33</v>
      </c>
      <c r="W28" t="s">
        <v>33</v>
      </c>
      <c r="X28" t="s">
        <v>33</v>
      </c>
      <c r="Y28" t="s">
        <v>33</v>
      </c>
      <c r="Z28" t="s">
        <v>33</v>
      </c>
      <c r="AA28" t="s">
        <v>33</v>
      </c>
      <c r="AB28" t="s">
        <v>33</v>
      </c>
      <c r="AC28" t="s">
        <v>33</v>
      </c>
      <c r="AD28" t="s">
        <v>33</v>
      </c>
      <c r="AE28" t="s">
        <v>33</v>
      </c>
      <c r="AF28" t="s">
        <v>33</v>
      </c>
      <c r="AG28" t="s">
        <v>33</v>
      </c>
      <c r="AH28">
        <v>120</v>
      </c>
      <c r="AI28">
        <v>0.50170019443025871</v>
      </c>
      <c r="AJ28">
        <v>0.34098238752005083</v>
      </c>
    </row>
    <row r="29" spans="1:36" x14ac:dyDescent="0.2">
      <c r="A29" t="s">
        <v>72</v>
      </c>
      <c r="B29">
        <v>113106557.27</v>
      </c>
      <c r="C29">
        <v>54985715.670000002</v>
      </c>
      <c r="D29">
        <v>38242201.420000002</v>
      </c>
      <c r="E29">
        <v>57469213.810000002</v>
      </c>
      <c r="F29">
        <v>63875308.340000004</v>
      </c>
      <c r="G29">
        <v>31561096.670000002</v>
      </c>
      <c r="H29">
        <v>37254884.590000004</v>
      </c>
      <c r="I29">
        <v>50149793.920000002</v>
      </c>
      <c r="J29">
        <v>40730866.689999998</v>
      </c>
      <c r="K29">
        <v>22281055</v>
      </c>
      <c r="L29">
        <v>173348035.09</v>
      </c>
      <c r="M29">
        <v>87662961.530000001</v>
      </c>
      <c r="N29">
        <v>89652024.069999993</v>
      </c>
      <c r="O29">
        <v>46344858.5</v>
      </c>
      <c r="P29">
        <v>49717794.210000001</v>
      </c>
      <c r="Q29">
        <v>44202273.340000004</v>
      </c>
      <c r="R29">
        <v>31765087.469999999</v>
      </c>
      <c r="S29">
        <v>26306237.289999999</v>
      </c>
      <c r="T29">
        <v>34140650.759999998</v>
      </c>
      <c r="U29">
        <v>32081017.75</v>
      </c>
      <c r="V29">
        <v>25858875.25</v>
      </c>
      <c r="W29">
        <v>156678882.30000001</v>
      </c>
      <c r="X29">
        <v>93917710.150000006</v>
      </c>
      <c r="Y29">
        <v>77429325.150000006</v>
      </c>
      <c r="Z29">
        <v>71186039.870000005</v>
      </c>
      <c r="AA29">
        <v>56521565.909999996</v>
      </c>
      <c r="AB29">
        <v>53824004.039999999</v>
      </c>
      <c r="AC29">
        <v>48257939.659999996</v>
      </c>
      <c r="AD29">
        <v>48647289.57</v>
      </c>
      <c r="AE29">
        <v>41451455.439999998</v>
      </c>
      <c r="AF29">
        <v>34531455.520000003</v>
      </c>
      <c r="AG29">
        <v>20022930.68</v>
      </c>
      <c r="AH29">
        <v>300</v>
      </c>
      <c r="AI29">
        <v>0.44914970460578413</v>
      </c>
      <c r="AJ29">
        <v>0.41753555762772609</v>
      </c>
    </row>
    <row r="30" spans="1:36" x14ac:dyDescent="0.2">
      <c r="A30" t="s">
        <v>34</v>
      </c>
      <c r="B30">
        <v>2239294.63</v>
      </c>
      <c r="C30">
        <v>10385582.960000001</v>
      </c>
      <c r="D30">
        <v>17146035.149999999</v>
      </c>
      <c r="E30">
        <v>19568817.510000002</v>
      </c>
      <c r="F30">
        <v>22089794.68</v>
      </c>
      <c r="G30">
        <v>14414734.970000001</v>
      </c>
      <c r="H30">
        <v>14870886.300000001</v>
      </c>
      <c r="I30">
        <v>19930938.23</v>
      </c>
      <c r="J30">
        <v>11102661.939999999</v>
      </c>
      <c r="K30">
        <v>1045938.23</v>
      </c>
      <c r="L30">
        <v>4122451.76</v>
      </c>
      <c r="M30">
        <v>20254412.829999998</v>
      </c>
      <c r="N30">
        <v>35037293.840000004</v>
      </c>
      <c r="O30">
        <v>13007457.560000001</v>
      </c>
      <c r="P30">
        <v>13802501.609999999</v>
      </c>
      <c r="Q30">
        <v>18082460.09</v>
      </c>
      <c r="R30">
        <v>13865676.24</v>
      </c>
      <c r="S30">
        <v>14774861.039999999</v>
      </c>
      <c r="T30">
        <v>13277534.43</v>
      </c>
      <c r="U30">
        <v>9585968.8200000003</v>
      </c>
      <c r="V30">
        <v>7501032.5700000003</v>
      </c>
      <c r="W30">
        <v>3802181.46</v>
      </c>
      <c r="X30">
        <v>12342449.83</v>
      </c>
      <c r="Y30">
        <v>14061610.449999999</v>
      </c>
      <c r="Z30">
        <v>17177488.719999999</v>
      </c>
      <c r="AA30">
        <v>13348063.26</v>
      </c>
      <c r="AB30">
        <v>16877516.57</v>
      </c>
      <c r="AC30">
        <v>14323719.92</v>
      </c>
      <c r="AD30">
        <v>15256256.359999999</v>
      </c>
      <c r="AE30">
        <v>14264405.1</v>
      </c>
      <c r="AF30">
        <v>9701416.5</v>
      </c>
      <c r="AG30">
        <v>3827908.5</v>
      </c>
      <c r="AH30">
        <v>420</v>
      </c>
      <c r="AI30">
        <v>0.39104068240925366</v>
      </c>
      <c r="AJ30">
        <v>0.48632521092709496</v>
      </c>
    </row>
    <row r="31" spans="1:36" x14ac:dyDescent="0.2">
      <c r="A31" t="s">
        <v>35</v>
      </c>
      <c r="B31">
        <v>21042241.620000001</v>
      </c>
      <c r="C31">
        <v>22504966.41</v>
      </c>
      <c r="D31">
        <v>26599367.32</v>
      </c>
      <c r="E31">
        <v>34639064.670000002</v>
      </c>
      <c r="F31">
        <v>50638099.630000003</v>
      </c>
      <c r="G31">
        <v>44766332.32</v>
      </c>
      <c r="H31">
        <v>50562428.43</v>
      </c>
      <c r="I31">
        <v>74944238.859999999</v>
      </c>
      <c r="J31">
        <v>84732098.549999997</v>
      </c>
      <c r="K31">
        <v>69838313.569999993</v>
      </c>
      <c r="L31">
        <v>25453596.18</v>
      </c>
      <c r="M31">
        <v>30519739.57</v>
      </c>
      <c r="N31">
        <v>57677058.579999998</v>
      </c>
      <c r="O31">
        <v>24386387.170000002</v>
      </c>
      <c r="P31">
        <v>40877670.420000002</v>
      </c>
      <c r="Q31">
        <v>37294316.229999997</v>
      </c>
      <c r="R31">
        <v>39242092.229999997</v>
      </c>
      <c r="S31">
        <v>56459160.57</v>
      </c>
      <c r="T31">
        <v>70394077.099999994</v>
      </c>
      <c r="U31">
        <v>76765762</v>
      </c>
      <c r="V31">
        <v>74231985.310000002</v>
      </c>
      <c r="W31">
        <v>20276011.52</v>
      </c>
      <c r="X31">
        <v>19832218.52</v>
      </c>
      <c r="Y31">
        <v>22996279</v>
      </c>
      <c r="Z31">
        <v>32119369.18</v>
      </c>
      <c r="AA31">
        <v>18521113.449999999</v>
      </c>
      <c r="AB31">
        <v>36581682.859999999</v>
      </c>
      <c r="AC31">
        <v>44861224.530000001</v>
      </c>
      <c r="AD31">
        <v>60501130.509999998</v>
      </c>
      <c r="AE31">
        <v>69187524.400000006</v>
      </c>
      <c r="AF31">
        <v>88022827.980000004</v>
      </c>
      <c r="AG31">
        <v>72676360.519999996</v>
      </c>
      <c r="AH31">
        <v>600</v>
      </c>
      <c r="AI31">
        <v>0.33186815121073049</v>
      </c>
      <c r="AJ31">
        <v>0.55392833775670458</v>
      </c>
    </row>
    <row r="32" spans="1:36" x14ac:dyDescent="0.2">
      <c r="A32" t="s">
        <v>73</v>
      </c>
      <c r="B32">
        <v>136388093.51999998</v>
      </c>
      <c r="C32">
        <v>87876265.040000007</v>
      </c>
      <c r="D32">
        <v>81987603.890000001</v>
      </c>
      <c r="E32">
        <v>111677095.99000001</v>
      </c>
      <c r="F32">
        <v>136603202.65000001</v>
      </c>
      <c r="G32">
        <v>90742163.960000008</v>
      </c>
      <c r="H32">
        <v>102688199.31999999</v>
      </c>
      <c r="I32">
        <v>145024971.00999999</v>
      </c>
      <c r="J32">
        <v>136565627.18000001</v>
      </c>
      <c r="K32">
        <v>93165306.799999997</v>
      </c>
      <c r="L32">
        <v>202924083.03</v>
      </c>
      <c r="M32">
        <v>138437113.93000001</v>
      </c>
      <c r="N32">
        <v>182366376.49000001</v>
      </c>
      <c r="O32">
        <v>83738703.230000004</v>
      </c>
      <c r="P32">
        <v>104397966.24000001</v>
      </c>
      <c r="Q32">
        <v>99579049.659999996</v>
      </c>
      <c r="R32">
        <v>84872855.939999998</v>
      </c>
      <c r="S32">
        <v>97540258.900000006</v>
      </c>
      <c r="T32">
        <v>117812262.28999999</v>
      </c>
      <c r="U32">
        <v>118432748.56999999</v>
      </c>
      <c r="V32">
        <v>107591893.13</v>
      </c>
      <c r="W32">
        <v>180757075.28000003</v>
      </c>
      <c r="X32">
        <v>126092378.5</v>
      </c>
      <c r="Y32">
        <v>114487214.60000001</v>
      </c>
      <c r="Z32">
        <v>120482897.77000001</v>
      </c>
      <c r="AA32">
        <v>88390742.620000005</v>
      </c>
      <c r="AB32">
        <v>107283203.47</v>
      </c>
      <c r="AC32">
        <v>107442884.11</v>
      </c>
      <c r="AD32">
        <v>124404676.44</v>
      </c>
      <c r="AE32">
        <v>124903384.94</v>
      </c>
      <c r="AF32">
        <v>132255700</v>
      </c>
      <c r="AG32">
        <v>96527199.699999988</v>
      </c>
      <c r="AH32">
        <v>1200</v>
      </c>
      <c r="AI32">
        <v>0.26109616084599757</v>
      </c>
      <c r="AJ32">
        <v>0.66555035420023489</v>
      </c>
    </row>
    <row r="33" spans="1:36" x14ac:dyDescent="0.2">
      <c r="A33" t="s">
        <v>74</v>
      </c>
      <c r="B33">
        <v>0.82929934975162645</v>
      </c>
      <c r="C33">
        <v>0.6257174863425442</v>
      </c>
      <c r="D33">
        <v>0.46643882252380825</v>
      </c>
      <c r="E33">
        <v>0.51460161370193591</v>
      </c>
      <c r="F33">
        <v>0.46759744355085953</v>
      </c>
      <c r="G33">
        <v>0.34781071216146475</v>
      </c>
      <c r="H33">
        <v>0.36279616194169728</v>
      </c>
      <c r="I33">
        <v>0.34580109598189124</v>
      </c>
      <c r="J33">
        <v>0.29825123298642908</v>
      </c>
      <c r="K33">
        <v>0.23915613832336996</v>
      </c>
      <c r="L33">
        <v>0.85425067592579673</v>
      </c>
      <c r="M33">
        <v>0.63323309076153023</v>
      </c>
      <c r="N33">
        <v>0.49160391183687324</v>
      </c>
      <c r="O33">
        <v>0.55344609735246786</v>
      </c>
      <c r="P33">
        <v>0.47623335971606945</v>
      </c>
      <c r="Q33">
        <v>0.44389129531686683</v>
      </c>
      <c r="R33">
        <v>0.37426674427517798</v>
      </c>
      <c r="S33">
        <v>0.26969620120620774</v>
      </c>
      <c r="T33">
        <v>0.28978860176677795</v>
      </c>
      <c r="U33">
        <v>0.27087961849537273</v>
      </c>
      <c r="V33">
        <v>0.24034222744603548</v>
      </c>
      <c r="W33">
        <v>0.86679252835496523</v>
      </c>
      <c r="X33">
        <v>0.74483256852831914</v>
      </c>
      <c r="Y33">
        <v>0.67631416678731915</v>
      </c>
      <c r="Z33">
        <v>0.59083937378309948</v>
      </c>
      <c r="AA33">
        <v>0.63945119403500716</v>
      </c>
      <c r="AB33">
        <v>0.50170019443025871</v>
      </c>
      <c r="AC33">
        <v>0.44914970460578413</v>
      </c>
      <c r="AD33">
        <v>0.39104068240925366</v>
      </c>
      <c r="AE33">
        <v>0.33186815121073049</v>
      </c>
      <c r="AF33">
        <v>0.26109616084599757</v>
      </c>
      <c r="AG33">
        <v>0.2074330421086483</v>
      </c>
      <c r="AH33">
        <v>1800</v>
      </c>
      <c r="AI33">
        <v>0.2074330421086483</v>
      </c>
      <c r="AJ33">
        <v>0.75291068989749221</v>
      </c>
    </row>
    <row r="34" spans="1:36" x14ac:dyDescent="0.2">
      <c r="A34" t="s">
        <v>75</v>
      </c>
      <c r="B34">
        <v>1.6418549245808097E-2</v>
      </c>
      <c r="C34">
        <v>0.11818416446434807</v>
      </c>
      <c r="D34">
        <v>0.20912960418997309</v>
      </c>
      <c r="E34">
        <v>0.17522677623845329</v>
      </c>
      <c r="F34">
        <v>0.16170773635957647</v>
      </c>
      <c r="G34">
        <v>0.15885377139952436</v>
      </c>
      <c r="H34">
        <v>0.14481592235987026</v>
      </c>
      <c r="I34">
        <v>0.13743107887693143</v>
      </c>
      <c r="J34">
        <v>8.1299095308705771E-2</v>
      </c>
      <c r="K34">
        <v>1.1226692273394628E-2</v>
      </c>
      <c r="L34">
        <v>2.031524153488742E-2</v>
      </c>
      <c r="M34">
        <v>0.14630767902487143</v>
      </c>
      <c r="N34">
        <v>0.19212584312065475</v>
      </c>
      <c r="O34">
        <v>0.15533387858029288</v>
      </c>
      <c r="P34">
        <v>0.13221044534784798</v>
      </c>
      <c r="Q34">
        <v>0.18158900041464807</v>
      </c>
      <c r="R34">
        <v>0.16336997366746087</v>
      </c>
      <c r="S34">
        <v>0.15147449070385846</v>
      </c>
      <c r="T34">
        <v>0.11270078489212586</v>
      </c>
      <c r="U34">
        <v>8.094018703225643E-2</v>
      </c>
      <c r="V34">
        <v>6.971745130403767E-2</v>
      </c>
      <c r="W34">
        <v>2.1034758689861887E-2</v>
      </c>
      <c r="X34">
        <v>9.7884185997807946E-2</v>
      </c>
      <c r="Y34">
        <v>0.12282253960958885</v>
      </c>
      <c r="Z34">
        <v>0.14257200845875703</v>
      </c>
      <c r="AA34">
        <v>0.15101200492663083</v>
      </c>
      <c r="AB34">
        <v>0.15731741804969054</v>
      </c>
      <c r="AC34">
        <v>0.13331473776648978</v>
      </c>
      <c r="AD34">
        <v>0.12263410666365139</v>
      </c>
      <c r="AE34">
        <v>0.11420351103256497</v>
      </c>
      <c r="AF34">
        <v>7.3353484953767589E-2</v>
      </c>
      <c r="AG34">
        <v>3.9656267993859566E-2</v>
      </c>
    </row>
    <row r="35" spans="1:36" x14ac:dyDescent="0.2">
      <c r="A35" t="s">
        <v>76</v>
      </c>
      <c r="B35">
        <v>0.15428210100256562</v>
      </c>
      <c r="C35">
        <v>0.25609834919310764</v>
      </c>
      <c r="D35">
        <v>0.32443157328621863</v>
      </c>
      <c r="E35">
        <v>0.31017161005961075</v>
      </c>
      <c r="F35">
        <v>0.370694820089564</v>
      </c>
      <c r="G35">
        <v>0.49333551643901086</v>
      </c>
      <c r="H35">
        <v>0.4923879156984326</v>
      </c>
      <c r="I35">
        <v>0.51676782514117747</v>
      </c>
      <c r="J35">
        <v>0.62044967170486498</v>
      </c>
      <c r="K35">
        <v>0.74961716940323531</v>
      </c>
      <c r="L35">
        <v>0.12543408253931584</v>
      </c>
      <c r="M35">
        <v>0.22045923021359826</v>
      </c>
      <c r="N35">
        <v>0.31627024504247192</v>
      </c>
      <c r="O35">
        <v>0.29122002406723918</v>
      </c>
      <c r="P35">
        <v>0.39155619493608246</v>
      </c>
      <c r="Q35">
        <v>0.37451970426848519</v>
      </c>
      <c r="R35">
        <v>0.4623632820573611</v>
      </c>
      <c r="S35">
        <v>0.57882930808993371</v>
      </c>
      <c r="T35">
        <v>0.59751061334109623</v>
      </c>
      <c r="U35">
        <v>0.64818019447237085</v>
      </c>
      <c r="V35">
        <v>0.68994032124992688</v>
      </c>
      <c r="W35">
        <v>0.11217271295517277</v>
      </c>
      <c r="X35">
        <v>0.15728324547387296</v>
      </c>
      <c r="Y35">
        <v>0.20086329360309196</v>
      </c>
      <c r="Z35">
        <v>0.26658861775814341</v>
      </c>
      <c r="AA35">
        <v>0.20953680103836192</v>
      </c>
      <c r="AB35">
        <v>0.34098238752005083</v>
      </c>
      <c r="AC35">
        <v>0.41753555762772609</v>
      </c>
      <c r="AD35">
        <v>0.48632521092709496</v>
      </c>
      <c r="AE35">
        <v>0.55392833775670458</v>
      </c>
      <c r="AF35">
        <v>0.66555035420023489</v>
      </c>
      <c r="AG35">
        <v>0.75291068989749221</v>
      </c>
    </row>
    <row r="36" spans="1:36" x14ac:dyDescent="0.2">
      <c r="A36" t="s">
        <v>36</v>
      </c>
      <c r="B36" t="s">
        <v>74</v>
      </c>
      <c r="C36" t="s">
        <v>75</v>
      </c>
      <c r="D36" t="s">
        <v>76</v>
      </c>
      <c r="E36" t="s">
        <v>36</v>
      </c>
      <c r="F36" t="s">
        <v>74</v>
      </c>
      <c r="G36" t="s">
        <v>75</v>
      </c>
      <c r="H36" t="s">
        <v>76</v>
      </c>
      <c r="I36" t="s">
        <v>36</v>
      </c>
      <c r="J36" t="s">
        <v>74</v>
      </c>
      <c r="K36" t="s">
        <v>75</v>
      </c>
      <c r="L36" t="s">
        <v>76</v>
      </c>
      <c r="M36" s="17" t="s">
        <v>36</v>
      </c>
      <c r="N36" s="17" t="s">
        <v>77</v>
      </c>
      <c r="O36" s="17" t="s">
        <v>78</v>
      </c>
      <c r="P36" s="17" t="s">
        <v>79</v>
      </c>
      <c r="Q36" s="17" t="s">
        <v>80</v>
      </c>
      <c r="R36" s="17" t="s">
        <v>80</v>
      </c>
      <c r="S36" s="17" t="s">
        <v>80</v>
      </c>
      <c r="T36" t="s">
        <v>83</v>
      </c>
      <c r="U36" t="s">
        <v>80</v>
      </c>
    </row>
    <row r="37" spans="1:36" x14ac:dyDescent="0.2">
      <c r="A37">
        <v>0</v>
      </c>
      <c r="B37">
        <v>0.82929934975162645</v>
      </c>
      <c r="C37">
        <v>1.6418549245808097E-2</v>
      </c>
      <c r="D37">
        <v>0.15428210100256562</v>
      </c>
      <c r="E37">
        <v>0</v>
      </c>
      <c r="F37">
        <v>0.85425067592579673</v>
      </c>
      <c r="G37">
        <v>2.031524153488742E-2</v>
      </c>
      <c r="H37">
        <v>0.12543408253931584</v>
      </c>
      <c r="I37">
        <v>0</v>
      </c>
      <c r="J37">
        <v>0.86679252835496523</v>
      </c>
      <c r="K37">
        <v>2.1034758689861887E-2</v>
      </c>
      <c r="L37">
        <v>0.11217271295517277</v>
      </c>
      <c r="M37" s="17">
        <v>0</v>
      </c>
      <c r="N37" s="17">
        <f xml:space="preserve"> AVERAGE(B37,F37,J37)</f>
        <v>0.8501141846774628</v>
      </c>
      <c r="O37" s="17">
        <f xml:space="preserve"> AVERAGE(C37,G37,K37)</f>
        <v>1.9256183156852468E-2</v>
      </c>
      <c r="P37" s="17">
        <f xml:space="preserve"> AVERAGE(D37,H37,L37)</f>
        <v>0.13062963216568474</v>
      </c>
      <c r="Q37" s="17">
        <f>STDEV(B37,F37,J37)</f>
        <v>1.9085793940287699E-2</v>
      </c>
      <c r="R37" s="17">
        <f>STDEV(C37,G37,K37)</f>
        <v>2.4836567584727502E-3</v>
      </c>
      <c r="S37" s="17">
        <f>STDEV(D37,H37,L37)</f>
        <v>2.1530105489094196E-2</v>
      </c>
      <c r="T37">
        <f xml:space="preserve"> 1-P37</f>
        <v>0.86937036783431521</v>
      </c>
      <c r="U37">
        <v>1.9085793940287699E-2</v>
      </c>
    </row>
    <row r="38" spans="1:36" x14ac:dyDescent="0.2">
      <c r="A38">
        <v>15</v>
      </c>
      <c r="B38">
        <v>0.6257174863425442</v>
      </c>
      <c r="C38">
        <v>0.11818416446434807</v>
      </c>
      <c r="D38">
        <v>0.25609834919310764</v>
      </c>
      <c r="E38">
        <v>15</v>
      </c>
      <c r="F38">
        <v>0.63323309076153023</v>
      </c>
      <c r="G38">
        <v>0.14630767902487143</v>
      </c>
      <c r="H38">
        <v>0.22045923021359826</v>
      </c>
      <c r="I38">
        <v>15</v>
      </c>
      <c r="J38">
        <v>0.74483256852831914</v>
      </c>
      <c r="K38">
        <v>9.7884185997807946E-2</v>
      </c>
      <c r="L38">
        <v>0.15728324547387296</v>
      </c>
      <c r="M38" s="17">
        <v>15</v>
      </c>
      <c r="N38" s="17">
        <f t="shared" ref="N38:N47" si="4" xml:space="preserve"> AVERAGE(B38,F38,J38)</f>
        <v>0.66792771521079786</v>
      </c>
      <c r="O38" s="17">
        <f t="shared" ref="O38:O47" si="5" xml:space="preserve"> AVERAGE(C38,G38,K38)</f>
        <v>0.12079200982900916</v>
      </c>
      <c r="P38" s="17">
        <f t="shared" ref="P38:P47" si="6" xml:space="preserve"> AVERAGE(D38,H38,L38)</f>
        <v>0.21128027496019297</v>
      </c>
      <c r="Q38" s="17">
        <f t="shared" ref="Q38:Q47" si="7">STDEV(B38,F38,J38)</f>
        <v>6.6707484027564462E-2</v>
      </c>
      <c r="R38" s="17">
        <f t="shared" ref="R38:R47" si="8">STDEV(C38,G38,K38)</f>
        <v>2.4316852434474356E-2</v>
      </c>
      <c r="S38" s="17">
        <f t="shared" ref="S38:S47" si="9">STDEV(D38,H38,L38)</f>
        <v>5.0042942513593133E-2</v>
      </c>
      <c r="T38">
        <f t="shared" ref="T38:T47" si="10" xml:space="preserve"> 1-P38</f>
        <v>0.78871972503980703</v>
      </c>
      <c r="U38">
        <v>6.6707484027564462E-2</v>
      </c>
    </row>
    <row r="39" spans="1:36" x14ac:dyDescent="0.2">
      <c r="E39">
        <v>30</v>
      </c>
      <c r="F39">
        <v>0.49160391183687324</v>
      </c>
      <c r="G39">
        <v>0.19212584312065475</v>
      </c>
      <c r="H39">
        <v>0.31627024504247192</v>
      </c>
      <c r="I39">
        <v>30</v>
      </c>
      <c r="J39">
        <v>0.67631416678731915</v>
      </c>
      <c r="K39">
        <v>0.12282253960958885</v>
      </c>
      <c r="L39">
        <v>0.20086329360309196</v>
      </c>
      <c r="M39" s="17">
        <v>30</v>
      </c>
      <c r="N39" s="17">
        <f t="shared" si="4"/>
        <v>0.58395903931209614</v>
      </c>
      <c r="O39" s="17">
        <f t="shared" si="5"/>
        <v>0.15747419136512181</v>
      </c>
      <c r="P39" s="17">
        <f t="shared" si="6"/>
        <v>0.25856676932278194</v>
      </c>
      <c r="Q39" s="17">
        <f t="shared" si="7"/>
        <v>0.13060987383015674</v>
      </c>
      <c r="R39" s="17">
        <f t="shared" si="8"/>
        <v>4.900483587130413E-2</v>
      </c>
      <c r="S39" s="17">
        <f t="shared" si="9"/>
        <v>8.1605037958852059E-2</v>
      </c>
      <c r="T39">
        <f t="shared" si="10"/>
        <v>0.741433230677218</v>
      </c>
      <c r="U39">
        <v>0.13060987383015674</v>
      </c>
    </row>
    <row r="40" spans="1:36" x14ac:dyDescent="0.2">
      <c r="A40">
        <v>45</v>
      </c>
      <c r="B40">
        <v>0.46643882252380825</v>
      </c>
      <c r="C40">
        <v>0.20912960418997309</v>
      </c>
      <c r="D40">
        <v>0.32443157328621863</v>
      </c>
      <c r="E40">
        <v>45</v>
      </c>
      <c r="F40">
        <v>0.55344609735246786</v>
      </c>
      <c r="G40">
        <v>0.15533387858029288</v>
      </c>
      <c r="H40">
        <v>0.29122002406723918</v>
      </c>
      <c r="I40">
        <v>45</v>
      </c>
      <c r="J40">
        <v>0.59083937378309948</v>
      </c>
      <c r="K40">
        <v>0.14257200845875703</v>
      </c>
      <c r="L40">
        <v>0.26658861775814341</v>
      </c>
      <c r="M40" s="17">
        <v>45</v>
      </c>
      <c r="N40" s="17">
        <f t="shared" si="4"/>
        <v>0.53690809788645855</v>
      </c>
      <c r="O40" s="17">
        <f t="shared" si="5"/>
        <v>0.16901183040967435</v>
      </c>
      <c r="P40" s="17">
        <f t="shared" si="6"/>
        <v>0.29408007170386702</v>
      </c>
      <c r="Q40" s="17">
        <f t="shared" si="7"/>
        <v>6.3827919895271368E-2</v>
      </c>
      <c r="R40" s="17">
        <f t="shared" si="8"/>
        <v>3.5324115870962007E-2</v>
      </c>
      <c r="S40" s="17">
        <f t="shared" si="9"/>
        <v>2.9027345390485806E-2</v>
      </c>
      <c r="T40">
        <f t="shared" si="10"/>
        <v>0.70591992829613304</v>
      </c>
      <c r="U40">
        <v>6.3827919895271368E-2</v>
      </c>
    </row>
    <row r="41" spans="1:36" x14ac:dyDescent="0.2">
      <c r="A41">
        <v>60</v>
      </c>
      <c r="B41">
        <v>0.51460161370193591</v>
      </c>
      <c r="C41">
        <v>0.17522677623845329</v>
      </c>
      <c r="D41">
        <v>0.31017161005961075</v>
      </c>
      <c r="E41">
        <v>60</v>
      </c>
      <c r="F41">
        <v>0.47623335971606945</v>
      </c>
      <c r="G41">
        <v>0.13221044534784798</v>
      </c>
      <c r="H41">
        <v>0.39155619493608246</v>
      </c>
      <c r="I41">
        <v>60</v>
      </c>
      <c r="J41">
        <v>0.63945119403500716</v>
      </c>
      <c r="K41">
        <v>0.15101200492663083</v>
      </c>
      <c r="L41">
        <v>0.20953680103836192</v>
      </c>
      <c r="M41" s="17">
        <v>60</v>
      </c>
      <c r="N41" s="17">
        <f t="shared" si="4"/>
        <v>0.54342872248433749</v>
      </c>
      <c r="O41" s="17">
        <f t="shared" si="5"/>
        <v>0.15281640883764402</v>
      </c>
      <c r="P41" s="17">
        <f t="shared" si="6"/>
        <v>0.30375486867801837</v>
      </c>
      <c r="Q41" s="17">
        <f t="shared" si="7"/>
        <v>8.534205886024436E-2</v>
      </c>
      <c r="R41" s="17">
        <f t="shared" si="8"/>
        <v>2.1564857660742131E-2</v>
      </c>
      <c r="S41" s="17">
        <f t="shared" si="9"/>
        <v>9.1179196455069014E-2</v>
      </c>
      <c r="T41">
        <f t="shared" si="10"/>
        <v>0.69624513132198163</v>
      </c>
      <c r="U41">
        <v>8.534205886024436E-2</v>
      </c>
    </row>
    <row r="42" spans="1:36" x14ac:dyDescent="0.2">
      <c r="A42">
        <v>120</v>
      </c>
      <c r="B42">
        <v>0.46759744355085953</v>
      </c>
      <c r="C42">
        <v>0.16170773635957647</v>
      </c>
      <c r="D42">
        <v>0.370694820089564</v>
      </c>
      <c r="E42">
        <v>120</v>
      </c>
      <c r="F42">
        <v>0.44389129531686683</v>
      </c>
      <c r="G42">
        <v>0.18158900041464807</v>
      </c>
      <c r="H42">
        <v>0.37451970426848519</v>
      </c>
      <c r="I42">
        <v>120</v>
      </c>
      <c r="J42">
        <v>0.50170019443025871</v>
      </c>
      <c r="K42">
        <v>0.15731741804969054</v>
      </c>
      <c r="L42">
        <v>0.34098238752005083</v>
      </c>
      <c r="M42" s="17">
        <v>120</v>
      </c>
      <c r="N42" s="17">
        <f t="shared" si="4"/>
        <v>0.47106297776599498</v>
      </c>
      <c r="O42" s="17">
        <f t="shared" si="5"/>
        <v>0.16687138494130505</v>
      </c>
      <c r="P42" s="17">
        <f t="shared" si="6"/>
        <v>0.36206563729270003</v>
      </c>
      <c r="Q42" s="17">
        <f t="shared" si="7"/>
        <v>2.905984600308106E-2</v>
      </c>
      <c r="R42" s="17">
        <f t="shared" si="8"/>
        <v>1.2933478945412163E-2</v>
      </c>
      <c r="S42" s="17">
        <f t="shared" si="9"/>
        <v>1.8358513024683509E-2</v>
      </c>
      <c r="T42">
        <f t="shared" si="10"/>
        <v>0.63793436270729997</v>
      </c>
      <c r="U42">
        <v>2.905984600308106E-2</v>
      </c>
    </row>
    <row r="43" spans="1:36" x14ac:dyDescent="0.2">
      <c r="A43">
        <v>300</v>
      </c>
      <c r="B43">
        <v>0.34781071216146475</v>
      </c>
      <c r="C43">
        <v>0.15885377139952436</v>
      </c>
      <c r="D43">
        <v>0.49333551643901086</v>
      </c>
      <c r="E43">
        <v>300</v>
      </c>
      <c r="F43">
        <v>0.37426674427517798</v>
      </c>
      <c r="G43">
        <v>0.16336997366746087</v>
      </c>
      <c r="H43">
        <v>0.4623632820573611</v>
      </c>
      <c r="I43">
        <v>300</v>
      </c>
      <c r="J43">
        <v>0.44914970460578413</v>
      </c>
      <c r="K43">
        <v>0.13331473776648978</v>
      </c>
      <c r="L43">
        <v>0.41753555762772609</v>
      </c>
      <c r="M43" s="17">
        <v>300</v>
      </c>
      <c r="N43" s="17">
        <f t="shared" si="4"/>
        <v>0.39040905368080897</v>
      </c>
      <c r="O43" s="17">
        <f t="shared" si="5"/>
        <v>0.15184616094449169</v>
      </c>
      <c r="P43" s="17">
        <f t="shared" si="6"/>
        <v>0.45774478537469937</v>
      </c>
      <c r="Q43" s="17">
        <f t="shared" si="7"/>
        <v>5.256261468113773E-2</v>
      </c>
      <c r="R43" s="17">
        <f t="shared" si="8"/>
        <v>1.6206765700869128E-2</v>
      </c>
      <c r="S43" s="17">
        <f t="shared" si="9"/>
        <v>3.8110448995701096E-2</v>
      </c>
      <c r="T43">
        <f t="shared" si="10"/>
        <v>0.54225521462530057</v>
      </c>
      <c r="U43">
        <v>5.256261468113773E-2</v>
      </c>
    </row>
    <row r="44" spans="1:36" x14ac:dyDescent="0.2">
      <c r="A44">
        <v>420</v>
      </c>
      <c r="B44">
        <v>0.36279616194169728</v>
      </c>
      <c r="C44">
        <v>0.14481592235987026</v>
      </c>
      <c r="D44">
        <v>0.4923879156984326</v>
      </c>
      <c r="E44">
        <v>420</v>
      </c>
      <c r="F44">
        <v>0.26969620120620774</v>
      </c>
      <c r="G44">
        <v>0.15147449070385846</v>
      </c>
      <c r="H44">
        <v>0.57882930808993371</v>
      </c>
      <c r="I44">
        <v>420</v>
      </c>
      <c r="J44">
        <v>0.39104068240925366</v>
      </c>
      <c r="K44">
        <v>0.12263410666365139</v>
      </c>
      <c r="L44">
        <v>0.48632521092709496</v>
      </c>
      <c r="M44" s="17">
        <v>420</v>
      </c>
      <c r="N44" s="17">
        <f t="shared" si="4"/>
        <v>0.34117768185238623</v>
      </c>
      <c r="O44" s="17">
        <f t="shared" si="5"/>
        <v>0.13964150657579336</v>
      </c>
      <c r="P44" s="17">
        <f t="shared" si="6"/>
        <v>0.5191808115718205</v>
      </c>
      <c r="Q44" s="17">
        <f t="shared" si="7"/>
        <v>6.3495195020080303E-2</v>
      </c>
      <c r="R44" s="17">
        <f t="shared" si="8"/>
        <v>1.5100426216717715E-2</v>
      </c>
      <c r="S44" s="17">
        <f t="shared" si="9"/>
        <v>5.1745980036517134E-2</v>
      </c>
      <c r="T44">
        <f t="shared" si="10"/>
        <v>0.4808191884281795</v>
      </c>
      <c r="U44">
        <v>6.3495195020080303E-2</v>
      </c>
    </row>
    <row r="45" spans="1:36" x14ac:dyDescent="0.2">
      <c r="A45">
        <v>600</v>
      </c>
      <c r="B45">
        <v>0.34580109598189124</v>
      </c>
      <c r="C45">
        <v>0.13743107887693143</v>
      </c>
      <c r="D45">
        <v>0.51676782514117747</v>
      </c>
      <c r="E45">
        <v>600</v>
      </c>
      <c r="F45">
        <v>0.28978860176677795</v>
      </c>
      <c r="G45">
        <v>0.11270078489212586</v>
      </c>
      <c r="H45">
        <v>0.59751061334109623</v>
      </c>
      <c r="I45">
        <v>600</v>
      </c>
      <c r="J45">
        <v>0.33186815121073049</v>
      </c>
      <c r="K45">
        <v>0.11420351103256497</v>
      </c>
      <c r="L45">
        <v>0.55392833775670458</v>
      </c>
      <c r="M45" s="17">
        <v>600</v>
      </c>
      <c r="N45" s="17">
        <f t="shared" si="4"/>
        <v>0.32248594965313321</v>
      </c>
      <c r="O45" s="17">
        <f t="shared" si="5"/>
        <v>0.12144512493387409</v>
      </c>
      <c r="P45" s="17">
        <f t="shared" si="6"/>
        <v>0.5560689254129928</v>
      </c>
      <c r="Q45" s="17">
        <f t="shared" si="7"/>
        <v>2.9161089770446853E-2</v>
      </c>
      <c r="R45" s="17">
        <f t="shared" si="8"/>
        <v>1.386461644133918E-2</v>
      </c>
      <c r="S45" s="17">
        <f t="shared" si="9"/>
        <v>4.0413933837352742E-2</v>
      </c>
      <c r="T45">
        <f t="shared" si="10"/>
        <v>0.4439310745870072</v>
      </c>
      <c r="U45">
        <v>2.9161089770446853E-2</v>
      </c>
    </row>
    <row r="46" spans="1:36" x14ac:dyDescent="0.2">
      <c r="A46">
        <v>1200</v>
      </c>
      <c r="B46">
        <v>0.29825123298642908</v>
      </c>
      <c r="C46">
        <v>8.1299095308705771E-2</v>
      </c>
      <c r="D46">
        <v>0.62044967170486498</v>
      </c>
      <c r="E46">
        <v>1200</v>
      </c>
      <c r="F46">
        <v>0.27087961849537273</v>
      </c>
      <c r="G46">
        <v>8.094018703225643E-2</v>
      </c>
      <c r="H46">
        <v>0.64818019447237085</v>
      </c>
      <c r="I46">
        <v>1200</v>
      </c>
      <c r="J46">
        <v>0.26109616084599757</v>
      </c>
      <c r="K46">
        <v>7.3353484953767589E-2</v>
      </c>
      <c r="L46">
        <v>0.66555035420023489</v>
      </c>
      <c r="M46" s="17">
        <v>1200</v>
      </c>
      <c r="N46" s="17">
        <f t="shared" si="4"/>
        <v>0.27674233744259985</v>
      </c>
      <c r="O46" s="17">
        <f t="shared" si="5"/>
        <v>7.8530922431576597E-2</v>
      </c>
      <c r="P46" s="17">
        <f t="shared" si="6"/>
        <v>0.64472674012582365</v>
      </c>
      <c r="Q46" s="17">
        <f t="shared" si="7"/>
        <v>1.9258853847796832E-2</v>
      </c>
      <c r="R46" s="17">
        <f t="shared" si="8"/>
        <v>4.4873820781377565E-3</v>
      </c>
      <c r="S46" s="17">
        <f t="shared" si="9"/>
        <v>2.2747805401396554E-2</v>
      </c>
      <c r="T46">
        <f t="shared" si="10"/>
        <v>0.35527325987417635</v>
      </c>
      <c r="U46">
        <v>1.9258853847796832E-2</v>
      </c>
    </row>
    <row r="47" spans="1:36" x14ac:dyDescent="0.2">
      <c r="A47">
        <v>1800</v>
      </c>
      <c r="B47">
        <v>0.23915613832336996</v>
      </c>
      <c r="C47">
        <v>1.1226692273394628E-2</v>
      </c>
      <c r="D47">
        <v>0.74961716940323531</v>
      </c>
      <c r="E47">
        <v>1800</v>
      </c>
      <c r="F47">
        <v>0.24034222744603548</v>
      </c>
      <c r="G47">
        <v>6.971745130403767E-2</v>
      </c>
      <c r="H47">
        <v>0.68994032124992688</v>
      </c>
      <c r="I47">
        <v>1800</v>
      </c>
      <c r="J47">
        <v>0.2074330421086483</v>
      </c>
      <c r="K47">
        <v>3.9656267993859566E-2</v>
      </c>
      <c r="L47">
        <v>0.75291068989749221</v>
      </c>
      <c r="M47" s="17">
        <v>1800</v>
      </c>
      <c r="N47" s="17">
        <f t="shared" si="4"/>
        <v>0.22897713595935124</v>
      </c>
      <c r="O47" s="17">
        <f t="shared" si="5"/>
        <v>4.020013719043062E-2</v>
      </c>
      <c r="P47" s="17">
        <f t="shared" si="6"/>
        <v>0.7308227268502181</v>
      </c>
      <c r="Q47" s="17">
        <f t="shared" si="7"/>
        <v>1.8667155293125109E-2</v>
      </c>
      <c r="R47" s="17">
        <f t="shared" si="8"/>
        <v>2.9249172095504206E-2</v>
      </c>
      <c r="S47" s="17">
        <f t="shared" si="9"/>
        <v>3.5443478032799867E-2</v>
      </c>
      <c r="T47">
        <f t="shared" si="10"/>
        <v>0.2691772731497819</v>
      </c>
      <c r="U47">
        <v>1.8667155293125109E-2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47"/>
  <sheetViews>
    <sheetView tabSelected="1" workbookViewId="0">
      <selection activeCell="G31" sqref="G31"/>
    </sheetView>
  </sheetViews>
  <sheetFormatPr baseColWidth="10" defaultColWidth="8.83203125" defaultRowHeight="15" x14ac:dyDescent="0.2"/>
  <cols>
    <col min="2" max="2" width="12" bestFit="1" customWidth="1"/>
  </cols>
  <sheetData>
    <row r="1" spans="1:38" x14ac:dyDescent="0.2">
      <c r="A1" t="s">
        <v>36</v>
      </c>
      <c r="B1">
        <v>0</v>
      </c>
      <c r="C1">
        <v>15</v>
      </c>
      <c r="D1">
        <v>30</v>
      </c>
      <c r="E1">
        <v>45</v>
      </c>
      <c r="F1">
        <v>60</v>
      </c>
      <c r="G1">
        <v>120</v>
      </c>
      <c r="H1">
        <v>300</v>
      </c>
      <c r="I1">
        <v>420</v>
      </c>
      <c r="J1">
        <v>600</v>
      </c>
      <c r="K1">
        <v>1200</v>
      </c>
      <c r="L1">
        <v>1800</v>
      </c>
      <c r="M1">
        <v>0</v>
      </c>
      <c r="N1">
        <v>15</v>
      </c>
      <c r="O1">
        <v>30</v>
      </c>
      <c r="P1">
        <v>45</v>
      </c>
      <c r="Q1">
        <v>60</v>
      </c>
      <c r="R1">
        <v>120</v>
      </c>
      <c r="S1">
        <v>300</v>
      </c>
      <c r="T1">
        <v>420</v>
      </c>
      <c r="U1">
        <v>600</v>
      </c>
      <c r="V1">
        <v>1200</v>
      </c>
      <c r="W1">
        <v>1800</v>
      </c>
      <c r="X1">
        <v>0</v>
      </c>
      <c r="Y1">
        <v>15</v>
      </c>
      <c r="Z1">
        <v>30</v>
      </c>
      <c r="AA1">
        <v>45</v>
      </c>
      <c r="AB1">
        <v>60</v>
      </c>
      <c r="AC1">
        <v>120</v>
      </c>
      <c r="AD1">
        <v>300</v>
      </c>
      <c r="AE1">
        <v>420</v>
      </c>
      <c r="AF1">
        <v>600</v>
      </c>
      <c r="AG1">
        <v>1200</v>
      </c>
      <c r="AH1">
        <v>1800</v>
      </c>
      <c r="AJ1" t="s">
        <v>36</v>
      </c>
      <c r="AK1" t="s">
        <v>74</v>
      </c>
      <c r="AL1" t="s">
        <v>76</v>
      </c>
    </row>
    <row r="2" spans="1:38" x14ac:dyDescent="0.2">
      <c r="A2" t="s">
        <v>82</v>
      </c>
      <c r="B2" t="s">
        <v>0</v>
      </c>
      <c r="C2" t="s">
        <v>38</v>
      </c>
      <c r="D2" t="s">
        <v>39</v>
      </c>
      <c r="E2" t="s">
        <v>40</v>
      </c>
      <c r="F2" t="s">
        <v>41</v>
      </c>
      <c r="G2" t="s">
        <v>42</v>
      </c>
      <c r="H2" t="s">
        <v>43</v>
      </c>
      <c r="I2" t="s">
        <v>44</v>
      </c>
      <c r="J2" t="s">
        <v>45</v>
      </c>
      <c r="K2" t="s">
        <v>46</v>
      </c>
      <c r="L2" t="s">
        <v>47</v>
      </c>
      <c r="M2" t="s">
        <v>48</v>
      </c>
      <c r="N2" t="s">
        <v>49</v>
      </c>
      <c r="O2" t="s">
        <v>50</v>
      </c>
      <c r="P2" t="s">
        <v>51</v>
      </c>
      <c r="Q2" t="s">
        <v>52</v>
      </c>
      <c r="R2" t="s">
        <v>53</v>
      </c>
      <c r="S2" t="s">
        <v>54</v>
      </c>
      <c r="T2" t="s">
        <v>55</v>
      </c>
      <c r="U2" t="s">
        <v>56</v>
      </c>
      <c r="V2" t="s">
        <v>57</v>
      </c>
      <c r="W2" t="s">
        <v>58</v>
      </c>
      <c r="X2" t="s">
        <v>59</v>
      </c>
      <c r="Y2" t="s">
        <v>60</v>
      </c>
      <c r="Z2" t="s">
        <v>61</v>
      </c>
      <c r="AA2" t="s">
        <v>62</v>
      </c>
      <c r="AB2" t="s">
        <v>63</v>
      </c>
      <c r="AC2" t="s">
        <v>64</v>
      </c>
      <c r="AD2" t="s">
        <v>65</v>
      </c>
      <c r="AE2" t="s">
        <v>66</v>
      </c>
      <c r="AF2" t="s">
        <v>67</v>
      </c>
      <c r="AG2" t="s">
        <v>68</v>
      </c>
      <c r="AH2" t="s">
        <v>69</v>
      </c>
      <c r="AJ2">
        <v>0</v>
      </c>
      <c r="AK2">
        <v>0.91867168740725613</v>
      </c>
      <c r="AL2">
        <v>6.0148448020036993E-2</v>
      </c>
    </row>
    <row r="3" spans="1:38" x14ac:dyDescent="0.2">
      <c r="B3" t="s">
        <v>33</v>
      </c>
      <c r="C3" t="s">
        <v>33</v>
      </c>
      <c r="D3" t="s">
        <v>33</v>
      </c>
      <c r="E3" t="s">
        <v>33</v>
      </c>
      <c r="F3" t="s">
        <v>33</v>
      </c>
      <c r="G3" t="s">
        <v>33</v>
      </c>
      <c r="H3" t="s">
        <v>33</v>
      </c>
      <c r="I3" t="s">
        <v>33</v>
      </c>
      <c r="J3" t="s">
        <v>33</v>
      </c>
      <c r="K3" t="s">
        <v>33</v>
      </c>
      <c r="L3" t="s">
        <v>33</v>
      </c>
      <c r="M3" t="s">
        <v>33</v>
      </c>
      <c r="N3" t="s">
        <v>33</v>
      </c>
      <c r="O3" t="s">
        <v>33</v>
      </c>
      <c r="P3" t="s">
        <v>33</v>
      </c>
      <c r="Q3" t="s">
        <v>33</v>
      </c>
      <c r="R3" t="s">
        <v>33</v>
      </c>
      <c r="S3" t="s">
        <v>33</v>
      </c>
      <c r="T3" t="s">
        <v>33</v>
      </c>
      <c r="U3" t="s">
        <v>33</v>
      </c>
      <c r="V3" t="s">
        <v>33</v>
      </c>
      <c r="W3" t="s">
        <v>33</v>
      </c>
      <c r="X3" t="s">
        <v>33</v>
      </c>
      <c r="Y3" t="s">
        <v>33</v>
      </c>
      <c r="Z3" t="s">
        <v>33</v>
      </c>
      <c r="AA3" t="s">
        <v>33</v>
      </c>
      <c r="AB3" t="s">
        <v>33</v>
      </c>
      <c r="AC3" t="s">
        <v>33</v>
      </c>
      <c r="AD3" t="s">
        <v>33</v>
      </c>
      <c r="AE3" t="s">
        <v>33</v>
      </c>
      <c r="AF3" t="s">
        <v>33</v>
      </c>
      <c r="AG3" t="s">
        <v>33</v>
      </c>
      <c r="AH3" t="s">
        <v>33</v>
      </c>
      <c r="AJ3">
        <v>15</v>
      </c>
      <c r="AK3">
        <v>0.62638905139346279</v>
      </c>
      <c r="AL3">
        <v>0.22743716983898329</v>
      </c>
    </row>
    <row r="4" spans="1:38" x14ac:dyDescent="0.2">
      <c r="A4" t="s">
        <v>72</v>
      </c>
      <c r="B4">
        <v>185950725.41</v>
      </c>
      <c r="C4">
        <v>108849915.42</v>
      </c>
      <c r="D4">
        <v>70455007.890000001</v>
      </c>
      <c r="E4">
        <v>56114045.560000002</v>
      </c>
      <c r="F4">
        <v>58779525.340000004</v>
      </c>
      <c r="G4">
        <v>75906144.049999997</v>
      </c>
      <c r="H4">
        <v>57363126.259999998</v>
      </c>
      <c r="I4">
        <v>27455073.469999999</v>
      </c>
      <c r="J4">
        <v>32606779.300000001</v>
      </c>
      <c r="K4">
        <v>37516500.240000002</v>
      </c>
      <c r="L4">
        <v>34563037.390000001</v>
      </c>
      <c r="M4">
        <v>142892082.72</v>
      </c>
      <c r="N4">
        <v>111276643.93000001</v>
      </c>
      <c r="O4">
        <v>55316081.710000001</v>
      </c>
      <c r="P4">
        <v>81286436.109999999</v>
      </c>
      <c r="Q4">
        <v>65431865.469999999</v>
      </c>
      <c r="R4">
        <v>62865182.280000001</v>
      </c>
      <c r="S4">
        <v>87244516.629999995</v>
      </c>
      <c r="T4">
        <v>82785282.209999993</v>
      </c>
      <c r="U4">
        <v>59896076.799999997</v>
      </c>
      <c r="V4">
        <v>60198761.07</v>
      </c>
      <c r="W4">
        <v>71012477.5</v>
      </c>
      <c r="X4">
        <v>111677314.59</v>
      </c>
      <c r="Y4">
        <v>73302656.469999999</v>
      </c>
      <c r="Z4">
        <v>51043189.609999999</v>
      </c>
      <c r="AA4">
        <v>44895336.090000004</v>
      </c>
      <c r="AB4">
        <v>37585525.149999999</v>
      </c>
      <c r="AC4">
        <v>50503192.100000001</v>
      </c>
      <c r="AD4">
        <v>44147387.189999998</v>
      </c>
      <c r="AE4">
        <v>39256368.659999996</v>
      </c>
      <c r="AF4">
        <v>92795137.439999998</v>
      </c>
      <c r="AG4">
        <v>42073184</v>
      </c>
      <c r="AH4">
        <v>28172906.25</v>
      </c>
      <c r="AJ4">
        <v>30</v>
      </c>
      <c r="AK4">
        <v>0.46104493885868592</v>
      </c>
      <c r="AL4">
        <v>0.40218600196482418</v>
      </c>
    </row>
    <row r="5" spans="1:38" x14ac:dyDescent="0.2">
      <c r="A5" t="s">
        <v>34</v>
      </c>
      <c r="B5">
        <v>4287071.47</v>
      </c>
      <c r="C5">
        <v>25401151.920000002</v>
      </c>
      <c r="D5">
        <v>20900490.02</v>
      </c>
      <c r="E5">
        <v>9801341.3599999994</v>
      </c>
      <c r="F5">
        <v>5158398.8600000003</v>
      </c>
      <c r="G5">
        <v>3211252.27</v>
      </c>
      <c r="H5">
        <v>3404174.15</v>
      </c>
      <c r="I5">
        <v>10682156.560000001</v>
      </c>
      <c r="J5">
        <v>4573292.38</v>
      </c>
      <c r="K5">
        <v>2975575.4</v>
      </c>
      <c r="L5">
        <v>1338862.8899999999</v>
      </c>
      <c r="M5">
        <v>3376160.2</v>
      </c>
      <c r="N5">
        <v>33823491.240000002</v>
      </c>
      <c r="O5">
        <v>6983305.1100000003</v>
      </c>
      <c r="P5">
        <v>7702537.5599999996</v>
      </c>
      <c r="Q5">
        <v>8194343.6299999999</v>
      </c>
      <c r="R5">
        <v>6216615.2300000004</v>
      </c>
      <c r="S5">
        <v>6281858.2400000002</v>
      </c>
      <c r="T5">
        <v>5675038.29</v>
      </c>
      <c r="U5">
        <v>1172350.69</v>
      </c>
      <c r="V5">
        <v>816242.14</v>
      </c>
      <c r="W5">
        <v>845976.75</v>
      </c>
      <c r="X5">
        <v>5692949.5099999998</v>
      </c>
      <c r="Y5">
        <v>26000679.140000001</v>
      </c>
      <c r="Z5">
        <v>22269562.100000001</v>
      </c>
      <c r="AA5">
        <v>11351139</v>
      </c>
      <c r="AB5">
        <v>7964149.7400000002</v>
      </c>
      <c r="AC5">
        <v>10860561.189999999</v>
      </c>
      <c r="AD5">
        <v>16878291.440000001</v>
      </c>
      <c r="AE5">
        <v>8739250.8399999999</v>
      </c>
      <c r="AF5">
        <v>4715279.84</v>
      </c>
      <c r="AG5">
        <v>2616485.61</v>
      </c>
      <c r="AH5">
        <v>238271</v>
      </c>
      <c r="AJ5">
        <v>45</v>
      </c>
      <c r="AK5">
        <v>0.50889232442168231</v>
      </c>
      <c r="AL5">
        <v>0.40222035089224545</v>
      </c>
    </row>
    <row r="6" spans="1:38" x14ac:dyDescent="0.2">
      <c r="A6" t="s">
        <v>35</v>
      </c>
      <c r="B6">
        <v>12174803.789999999</v>
      </c>
      <c r="C6">
        <v>39522588.469999999</v>
      </c>
      <c r="D6">
        <v>61460425.119999997</v>
      </c>
      <c r="E6">
        <v>44351643.780000001</v>
      </c>
      <c r="F6">
        <v>57309602.939999998</v>
      </c>
      <c r="G6">
        <v>81256225.489999995</v>
      </c>
      <c r="H6">
        <v>79831295.569999993</v>
      </c>
      <c r="I6">
        <v>83585285.200000003</v>
      </c>
      <c r="J6">
        <v>93247379.790000007</v>
      </c>
      <c r="K6">
        <v>123716766.06999999</v>
      </c>
      <c r="L6">
        <v>101795599.62</v>
      </c>
      <c r="M6">
        <v>14395027.75</v>
      </c>
      <c r="N6">
        <v>57551773.170000002</v>
      </c>
      <c r="O6">
        <v>23095162.140000001</v>
      </c>
      <c r="P6">
        <v>46116110.960000001</v>
      </c>
      <c r="Q6">
        <v>56571434.090000004</v>
      </c>
      <c r="R6">
        <v>60248675.210000001</v>
      </c>
      <c r="S6">
        <v>72850646.430000007</v>
      </c>
      <c r="T6">
        <v>93498876.480000004</v>
      </c>
      <c r="U6">
        <v>70834568.010000005</v>
      </c>
      <c r="V6">
        <v>77794201.719999999</v>
      </c>
      <c r="W6">
        <v>104037689.83</v>
      </c>
      <c r="X6">
        <v>12500693.6</v>
      </c>
      <c r="Y6">
        <v>40739036.859999999</v>
      </c>
      <c r="Z6">
        <v>71633295.689999998</v>
      </c>
      <c r="AA6">
        <v>48798705.310000002</v>
      </c>
      <c r="AB6">
        <v>46573698.700000003</v>
      </c>
      <c r="AC6">
        <v>65233521.969999999</v>
      </c>
      <c r="AD6">
        <v>75891682.269999996</v>
      </c>
      <c r="AE6">
        <v>83733681.390000001</v>
      </c>
      <c r="AF6">
        <v>68210892.290000007</v>
      </c>
      <c r="AG6">
        <v>97383321.819999993</v>
      </c>
      <c r="AH6">
        <v>80294355.109999999</v>
      </c>
      <c r="AJ6">
        <v>60</v>
      </c>
      <c r="AK6">
        <v>0.48478947757944357</v>
      </c>
      <c r="AL6">
        <v>0.47266615898752917</v>
      </c>
    </row>
    <row r="7" spans="1:38" x14ac:dyDescent="0.2">
      <c r="A7" t="s">
        <v>73</v>
      </c>
      <c r="B7">
        <f xml:space="preserve"> SUM(B4:B6)</f>
        <v>202412600.66999999</v>
      </c>
      <c r="C7">
        <f t="shared" ref="C7:AH7" si="0" xml:space="preserve"> SUM(C4:C6)</f>
        <v>173773655.81</v>
      </c>
      <c r="D7">
        <f t="shared" si="0"/>
        <v>152815923.03</v>
      </c>
      <c r="E7">
        <f t="shared" si="0"/>
        <v>110267030.7</v>
      </c>
      <c r="F7">
        <f t="shared" si="0"/>
        <v>121247527.14</v>
      </c>
      <c r="G7">
        <f t="shared" si="0"/>
        <v>160373621.81</v>
      </c>
      <c r="H7">
        <f t="shared" si="0"/>
        <v>140598595.97999999</v>
      </c>
      <c r="I7">
        <f t="shared" si="0"/>
        <v>121722515.23</v>
      </c>
      <c r="J7">
        <f t="shared" si="0"/>
        <v>130427451.47</v>
      </c>
      <c r="K7">
        <f t="shared" si="0"/>
        <v>164208841.70999998</v>
      </c>
      <c r="L7">
        <f t="shared" si="0"/>
        <v>137697499.90000001</v>
      </c>
      <c r="M7">
        <f t="shared" si="0"/>
        <v>160663270.66999999</v>
      </c>
      <c r="N7">
        <f t="shared" si="0"/>
        <v>202651908.34000003</v>
      </c>
      <c r="O7">
        <f t="shared" si="0"/>
        <v>85394548.960000008</v>
      </c>
      <c r="P7">
        <f t="shared" si="0"/>
        <v>135105084.63</v>
      </c>
      <c r="Q7">
        <f t="shared" si="0"/>
        <v>130197643.19</v>
      </c>
      <c r="R7">
        <f t="shared" si="0"/>
        <v>129330472.72</v>
      </c>
      <c r="S7">
        <f t="shared" si="0"/>
        <v>166377021.30000001</v>
      </c>
      <c r="T7">
        <f t="shared" si="0"/>
        <v>181959196.98000002</v>
      </c>
      <c r="U7">
        <f t="shared" si="0"/>
        <v>131902995.5</v>
      </c>
      <c r="V7">
        <f t="shared" si="0"/>
        <v>138809204.93000001</v>
      </c>
      <c r="W7">
        <f t="shared" si="0"/>
        <v>175896144.07999998</v>
      </c>
      <c r="X7">
        <f t="shared" si="0"/>
        <v>129870957.7</v>
      </c>
      <c r="Y7">
        <f t="shared" si="0"/>
        <v>140042372.47</v>
      </c>
      <c r="Z7">
        <f t="shared" si="0"/>
        <v>144946047.40000001</v>
      </c>
      <c r="AA7">
        <f t="shared" si="0"/>
        <v>105045180.40000001</v>
      </c>
      <c r="AB7">
        <f t="shared" si="0"/>
        <v>92123373.590000004</v>
      </c>
      <c r="AC7">
        <f t="shared" si="0"/>
        <v>126597275.25999999</v>
      </c>
      <c r="AD7">
        <f t="shared" si="0"/>
        <v>136917360.89999998</v>
      </c>
      <c r="AE7">
        <f t="shared" si="0"/>
        <v>131729300.89</v>
      </c>
      <c r="AF7">
        <f t="shared" si="0"/>
        <v>165721309.56999999</v>
      </c>
      <c r="AG7">
        <f t="shared" si="0"/>
        <v>142072991.43000001</v>
      </c>
      <c r="AH7">
        <f t="shared" si="0"/>
        <v>108705532.36</v>
      </c>
      <c r="AJ7">
        <v>120</v>
      </c>
      <c r="AK7">
        <v>0.47330816123819008</v>
      </c>
      <c r="AL7">
        <v>0.50666826983721158</v>
      </c>
    </row>
    <row r="8" spans="1:38" x14ac:dyDescent="0.2">
      <c r="A8" t="s">
        <v>74</v>
      </c>
      <c r="B8">
        <f>B4/B7</f>
        <v>0.91867168740725613</v>
      </c>
      <c r="C8">
        <f t="shared" ref="C8:AH8" si="1">C4/C7</f>
        <v>0.62638905139346279</v>
      </c>
      <c r="D8">
        <f t="shared" si="1"/>
        <v>0.46104493885868592</v>
      </c>
      <c r="E8">
        <f t="shared" si="1"/>
        <v>0.50889232442168231</v>
      </c>
      <c r="F8">
        <f t="shared" si="1"/>
        <v>0.48478947757944357</v>
      </c>
      <c r="G8">
        <f t="shared" si="1"/>
        <v>0.47330816123819008</v>
      </c>
      <c r="H8">
        <f t="shared" si="1"/>
        <v>0.40799216990872261</v>
      </c>
      <c r="I8">
        <f t="shared" si="1"/>
        <v>0.22555460194132892</v>
      </c>
      <c r="J8">
        <f t="shared" si="1"/>
        <v>0.24999935927982142</v>
      </c>
      <c r="K8">
        <f t="shared" si="1"/>
        <v>0.22846821065978767</v>
      </c>
      <c r="L8">
        <f t="shared" si="1"/>
        <v>0.25100700749905192</v>
      </c>
      <c r="M8">
        <f t="shared" si="1"/>
        <v>0.88938860838640743</v>
      </c>
      <c r="N8">
        <f t="shared" si="1"/>
        <v>0.54910237382667615</v>
      </c>
      <c r="O8">
        <f t="shared" si="1"/>
        <v>0.64777064090953651</v>
      </c>
      <c r="P8">
        <f t="shared" si="1"/>
        <v>0.60165341913379333</v>
      </c>
      <c r="Q8">
        <f t="shared" si="1"/>
        <v>0.50255798697149978</v>
      </c>
      <c r="R8">
        <f t="shared" si="1"/>
        <v>0.48608174823657291</v>
      </c>
      <c r="S8">
        <f t="shared" si="1"/>
        <v>0.52437840242785971</v>
      </c>
      <c r="T8">
        <f t="shared" si="1"/>
        <v>0.45496618793662463</v>
      </c>
      <c r="U8">
        <f t="shared" si="1"/>
        <v>0.45409186177276767</v>
      </c>
      <c r="V8">
        <f t="shared" si="1"/>
        <v>0.43367989248521083</v>
      </c>
      <c r="W8">
        <f t="shared" si="1"/>
        <v>0.40371821606107833</v>
      </c>
      <c r="X8">
        <f t="shared" si="1"/>
        <v>0.85990984102829948</v>
      </c>
      <c r="Y8">
        <f t="shared" si="1"/>
        <v>0.52343198117200529</v>
      </c>
      <c r="Z8">
        <f t="shared" si="1"/>
        <v>0.35215302883795641</v>
      </c>
      <c r="AA8">
        <f t="shared" si="1"/>
        <v>0.42739072767587916</v>
      </c>
      <c r="AB8">
        <f t="shared" si="1"/>
        <v>0.40799119360604819</v>
      </c>
      <c r="AC8">
        <f t="shared" si="1"/>
        <v>0.39892795477847953</v>
      </c>
      <c r="AD8">
        <f t="shared" si="1"/>
        <v>0.32243819848560934</v>
      </c>
      <c r="AE8">
        <f t="shared" si="1"/>
        <v>0.29800787216490932</v>
      </c>
      <c r="AF8">
        <f t="shared" si="1"/>
        <v>0.55994692342690977</v>
      </c>
      <c r="AG8">
        <f t="shared" si="1"/>
        <v>0.29613780618344793</v>
      </c>
      <c r="AH8">
        <f t="shared" si="1"/>
        <v>0.25916717979633103</v>
      </c>
      <c r="AJ8">
        <v>300</v>
      </c>
      <c r="AK8">
        <v>0.40799216990872261</v>
      </c>
      <c r="AL8">
        <v>0.56779582337618728</v>
      </c>
    </row>
    <row r="9" spans="1:38" x14ac:dyDescent="0.2">
      <c r="A9" t="s">
        <v>75</v>
      </c>
      <c r="B9">
        <f>B5/B7</f>
        <v>2.1179864572706892E-2</v>
      </c>
      <c r="C9">
        <f t="shared" ref="C9:AH9" si="2">C5/C7</f>
        <v>0.14617377876755391</v>
      </c>
      <c r="D9">
        <f t="shared" si="2"/>
        <v>0.13676905917648993</v>
      </c>
      <c r="E9">
        <f t="shared" si="2"/>
        <v>8.8887324686072272E-2</v>
      </c>
      <c r="F9">
        <f t="shared" si="2"/>
        <v>4.2544363433027296E-2</v>
      </c>
      <c r="G9">
        <f t="shared" si="2"/>
        <v>2.0023568924598324E-2</v>
      </c>
      <c r="H9">
        <f t="shared" si="2"/>
        <v>2.4212006715090103E-2</v>
      </c>
      <c r="I9">
        <f t="shared" si="2"/>
        <v>8.7758263455331983E-2</v>
      </c>
      <c r="J9">
        <f t="shared" si="2"/>
        <v>3.5063879025895986E-2</v>
      </c>
      <c r="K9">
        <f t="shared" si="2"/>
        <v>1.8120677114664731E-2</v>
      </c>
      <c r="L9">
        <f t="shared" si="2"/>
        <v>9.7232185840143912E-3</v>
      </c>
      <c r="M9">
        <f t="shared" si="2"/>
        <v>2.101388939687767E-2</v>
      </c>
      <c r="N9">
        <f t="shared" si="2"/>
        <v>0.16690438060544935</v>
      </c>
      <c r="O9">
        <f t="shared" si="2"/>
        <v>8.1776942381545661E-2</v>
      </c>
      <c r="P9">
        <f t="shared" si="2"/>
        <v>5.7011455794533851E-2</v>
      </c>
      <c r="Q9">
        <f t="shared" si="2"/>
        <v>6.2937726284659642E-2</v>
      </c>
      <c r="R9">
        <f t="shared" si="2"/>
        <v>4.8067675770883091E-2</v>
      </c>
      <c r="S9">
        <f t="shared" si="2"/>
        <v>3.775676587377394E-2</v>
      </c>
      <c r="T9">
        <f t="shared" si="2"/>
        <v>3.1188521295924216E-2</v>
      </c>
      <c r="U9">
        <f t="shared" si="2"/>
        <v>8.8879762400847061E-3</v>
      </c>
      <c r="V9">
        <f t="shared" si="2"/>
        <v>5.8803170900058261E-3</v>
      </c>
      <c r="W9">
        <f t="shared" si="2"/>
        <v>4.8095241338277327E-3</v>
      </c>
      <c r="X9">
        <f t="shared" si="2"/>
        <v>4.3835431807245383E-2</v>
      </c>
      <c r="Y9">
        <f t="shared" si="2"/>
        <v>0.18566294387486107</v>
      </c>
      <c r="Z9">
        <f t="shared" si="2"/>
        <v>0.15364035445922758</v>
      </c>
      <c r="AA9">
        <f t="shared" si="2"/>
        <v>0.10805958880527564</v>
      </c>
      <c r="AB9">
        <f t="shared" si="2"/>
        <v>8.6450912831795262E-2</v>
      </c>
      <c r="AC9">
        <f t="shared" si="2"/>
        <v>8.5788269674011944E-2</v>
      </c>
      <c r="AD9">
        <f t="shared" si="2"/>
        <v>0.1232735668366217</v>
      </c>
      <c r="AE9">
        <f t="shared" si="2"/>
        <v>6.6342497689998933E-2</v>
      </c>
      <c r="AF9">
        <f t="shared" si="2"/>
        <v>2.8453068903660124E-2</v>
      </c>
      <c r="AG9">
        <f t="shared" si="2"/>
        <v>1.8416488480072258E-2</v>
      </c>
      <c r="AH9">
        <f t="shared" si="2"/>
        <v>2.191893961853921E-3</v>
      </c>
      <c r="AJ9">
        <v>420</v>
      </c>
      <c r="AK9">
        <v>0.22555460194132892</v>
      </c>
      <c r="AL9">
        <v>0.68668713460333908</v>
      </c>
    </row>
    <row r="10" spans="1:38" x14ac:dyDescent="0.2">
      <c r="A10" t="s">
        <v>76</v>
      </c>
      <c r="B10">
        <f>B6/B7</f>
        <v>6.0148448020036993E-2</v>
      </c>
      <c r="C10">
        <f t="shared" ref="C10:AH10" si="3">C6/C7</f>
        <v>0.22743716983898329</v>
      </c>
      <c r="D10">
        <f t="shared" si="3"/>
        <v>0.40218600196482418</v>
      </c>
      <c r="E10">
        <f t="shared" si="3"/>
        <v>0.40222035089224545</v>
      </c>
      <c r="F10">
        <f t="shared" si="3"/>
        <v>0.47266615898752917</v>
      </c>
      <c r="G10">
        <f t="shared" si="3"/>
        <v>0.50666826983721158</v>
      </c>
      <c r="H10">
        <f t="shared" si="3"/>
        <v>0.56779582337618728</v>
      </c>
      <c r="I10">
        <f t="shared" si="3"/>
        <v>0.68668713460333908</v>
      </c>
      <c r="J10">
        <f t="shared" si="3"/>
        <v>0.71493676169428266</v>
      </c>
      <c r="K10">
        <f t="shared" si="3"/>
        <v>0.75341111222554769</v>
      </c>
      <c r="L10">
        <f t="shared" si="3"/>
        <v>0.73926977391693371</v>
      </c>
      <c r="M10">
        <f t="shared" si="3"/>
        <v>8.9597502216714961E-2</v>
      </c>
      <c r="N10">
        <f t="shared" si="3"/>
        <v>0.28399324556787436</v>
      </c>
      <c r="O10">
        <f t="shared" si="3"/>
        <v>0.27045241670891773</v>
      </c>
      <c r="P10">
        <f t="shared" si="3"/>
        <v>0.34133512507167291</v>
      </c>
      <c r="Q10">
        <f t="shared" si="3"/>
        <v>0.43450428674384062</v>
      </c>
      <c r="R10">
        <f t="shared" si="3"/>
        <v>0.46585057599254404</v>
      </c>
      <c r="S10">
        <f t="shared" si="3"/>
        <v>0.43786483169836626</v>
      </c>
      <c r="T10">
        <f t="shared" si="3"/>
        <v>0.513845290767451</v>
      </c>
      <c r="U10">
        <f t="shared" si="3"/>
        <v>0.53702016198714764</v>
      </c>
      <c r="V10">
        <f t="shared" si="3"/>
        <v>0.56043979042478331</v>
      </c>
      <c r="W10">
        <f t="shared" si="3"/>
        <v>0.59147225980509399</v>
      </c>
      <c r="X10">
        <f t="shared" si="3"/>
        <v>9.6254727164455184E-2</v>
      </c>
      <c r="Y10">
        <f t="shared" si="3"/>
        <v>0.29090507495313356</v>
      </c>
      <c r="Z10">
        <f t="shared" si="3"/>
        <v>0.49420661670281596</v>
      </c>
      <c r="AA10">
        <f t="shared" si="3"/>
        <v>0.46454968351884518</v>
      </c>
      <c r="AB10">
        <f t="shared" si="3"/>
        <v>0.50555789356215652</v>
      </c>
      <c r="AC10">
        <f t="shared" si="3"/>
        <v>0.51528377554750859</v>
      </c>
      <c r="AD10">
        <f t="shared" si="3"/>
        <v>0.55428823467776911</v>
      </c>
      <c r="AE10">
        <f t="shared" si="3"/>
        <v>0.63564963014509168</v>
      </c>
      <c r="AF10">
        <f t="shared" si="3"/>
        <v>0.41160000766943017</v>
      </c>
      <c r="AG10">
        <f t="shared" si="3"/>
        <v>0.68544570533647975</v>
      </c>
      <c r="AH10">
        <f t="shared" si="3"/>
        <v>0.7386409262418151</v>
      </c>
      <c r="AJ10">
        <v>600</v>
      </c>
      <c r="AK10">
        <v>0.24999935927982142</v>
      </c>
      <c r="AL10">
        <v>0.71493676169428266</v>
      </c>
    </row>
    <row r="11" spans="1:38" x14ac:dyDescent="0.2">
      <c r="AJ11">
        <v>1200</v>
      </c>
      <c r="AK11">
        <v>0.22846821065978767</v>
      </c>
      <c r="AL11">
        <v>0.75341111222554769</v>
      </c>
    </row>
    <row r="12" spans="1:38" x14ac:dyDescent="0.2">
      <c r="AJ12">
        <v>1800</v>
      </c>
      <c r="AK12">
        <v>0.25100700749905192</v>
      </c>
      <c r="AL12">
        <v>0.73926977391693371</v>
      </c>
    </row>
    <row r="13" spans="1:38" x14ac:dyDescent="0.2">
      <c r="AJ13">
        <v>0</v>
      </c>
      <c r="AK13">
        <v>0.88938860838640743</v>
      </c>
      <c r="AL13">
        <v>8.9597502216714961E-2</v>
      </c>
    </row>
    <row r="14" spans="1:38" x14ac:dyDescent="0.2">
      <c r="AJ14">
        <v>15</v>
      </c>
      <c r="AK14">
        <v>0.54910237382667615</v>
      </c>
      <c r="AL14">
        <v>0.28399324556787436</v>
      </c>
    </row>
    <row r="15" spans="1:38" x14ac:dyDescent="0.2">
      <c r="AJ15">
        <v>30</v>
      </c>
      <c r="AK15">
        <v>0.64777064090953651</v>
      </c>
      <c r="AL15">
        <v>0.27045241670891773</v>
      </c>
    </row>
    <row r="16" spans="1:38" x14ac:dyDescent="0.2">
      <c r="AJ16">
        <v>45</v>
      </c>
      <c r="AK16">
        <v>0.60165341913379333</v>
      </c>
      <c r="AL16">
        <v>0.34133512507167291</v>
      </c>
    </row>
    <row r="17" spans="1:38" x14ac:dyDescent="0.2">
      <c r="AJ17">
        <v>60</v>
      </c>
      <c r="AK17">
        <v>0.50255798697149978</v>
      </c>
      <c r="AL17">
        <v>0.43450428674384062</v>
      </c>
    </row>
    <row r="18" spans="1:38" x14ac:dyDescent="0.2">
      <c r="AJ18">
        <v>120</v>
      </c>
      <c r="AK18">
        <v>0.48608174823657291</v>
      </c>
      <c r="AL18">
        <v>0.46585057599254404</v>
      </c>
    </row>
    <row r="19" spans="1:38" x14ac:dyDescent="0.2">
      <c r="AJ19">
        <v>300</v>
      </c>
      <c r="AK19">
        <v>0.52437840242785971</v>
      </c>
      <c r="AL19">
        <v>0.43786483169836626</v>
      </c>
    </row>
    <row r="20" spans="1:38" x14ac:dyDescent="0.2">
      <c r="AJ20">
        <v>420</v>
      </c>
      <c r="AK20">
        <v>0.45496618793662463</v>
      </c>
      <c r="AL20">
        <v>0.513845290767451</v>
      </c>
    </row>
    <row r="21" spans="1:38" x14ac:dyDescent="0.2">
      <c r="AJ21">
        <v>600</v>
      </c>
      <c r="AK21">
        <v>0.45409186177276767</v>
      </c>
      <c r="AL21">
        <v>0.53702016198714764</v>
      </c>
    </row>
    <row r="22" spans="1:38" x14ac:dyDescent="0.2">
      <c r="AJ22">
        <v>1200</v>
      </c>
      <c r="AK22">
        <v>0.43367989248521083</v>
      </c>
      <c r="AL22">
        <v>0.56043979042478331</v>
      </c>
    </row>
    <row r="23" spans="1:38" x14ac:dyDescent="0.2">
      <c r="AJ23">
        <v>1800</v>
      </c>
      <c r="AK23">
        <v>0.40371821606107833</v>
      </c>
      <c r="AL23">
        <v>0.59147225980509399</v>
      </c>
    </row>
    <row r="24" spans="1:38" x14ac:dyDescent="0.2">
      <c r="AJ24">
        <v>0</v>
      </c>
      <c r="AK24">
        <v>0.85990984102829948</v>
      </c>
      <c r="AL24">
        <v>9.6254727164455184E-2</v>
      </c>
    </row>
    <row r="25" spans="1:38" x14ac:dyDescent="0.2">
      <c r="AJ25">
        <v>15</v>
      </c>
      <c r="AK25">
        <v>0.52343198117200529</v>
      </c>
      <c r="AL25">
        <v>0.29090507495313356</v>
      </c>
    </row>
    <row r="26" spans="1:38" x14ac:dyDescent="0.2">
      <c r="A26" t="s">
        <v>36</v>
      </c>
      <c r="B26">
        <v>0</v>
      </c>
      <c r="C26">
        <v>15</v>
      </c>
      <c r="D26">
        <v>30</v>
      </c>
      <c r="E26">
        <v>45</v>
      </c>
      <c r="F26">
        <v>60</v>
      </c>
      <c r="G26">
        <v>120</v>
      </c>
      <c r="H26">
        <v>300</v>
      </c>
      <c r="I26">
        <v>420</v>
      </c>
      <c r="J26">
        <v>600</v>
      </c>
      <c r="K26">
        <v>1200</v>
      </c>
      <c r="L26">
        <v>1800</v>
      </c>
      <c r="M26">
        <v>0</v>
      </c>
      <c r="N26">
        <v>15</v>
      </c>
      <c r="O26">
        <v>30</v>
      </c>
      <c r="P26">
        <v>45</v>
      </c>
      <c r="Q26">
        <v>60</v>
      </c>
      <c r="R26">
        <v>120</v>
      </c>
      <c r="S26">
        <v>300</v>
      </c>
      <c r="T26">
        <v>420</v>
      </c>
      <c r="U26">
        <v>600</v>
      </c>
      <c r="V26">
        <v>1200</v>
      </c>
      <c r="W26">
        <v>1800</v>
      </c>
      <c r="X26">
        <v>0</v>
      </c>
      <c r="Y26">
        <v>15</v>
      </c>
      <c r="Z26">
        <v>30</v>
      </c>
      <c r="AA26">
        <v>45</v>
      </c>
      <c r="AB26">
        <v>60</v>
      </c>
      <c r="AC26">
        <v>120</v>
      </c>
      <c r="AD26">
        <v>300</v>
      </c>
      <c r="AE26">
        <v>420</v>
      </c>
      <c r="AF26">
        <v>600</v>
      </c>
      <c r="AG26">
        <v>1200</v>
      </c>
      <c r="AH26">
        <v>1800</v>
      </c>
      <c r="AJ26">
        <v>30</v>
      </c>
      <c r="AK26">
        <v>0.35215302883795641</v>
      </c>
      <c r="AL26">
        <v>0.49420661670281596</v>
      </c>
    </row>
    <row r="27" spans="1:38" x14ac:dyDescent="0.2">
      <c r="A27" t="s">
        <v>82</v>
      </c>
      <c r="B27" t="s">
        <v>0</v>
      </c>
      <c r="C27" t="s">
        <v>38</v>
      </c>
      <c r="D27" t="s">
        <v>39</v>
      </c>
      <c r="E27" t="s">
        <v>40</v>
      </c>
      <c r="F27" t="s">
        <v>41</v>
      </c>
      <c r="G27" t="s">
        <v>42</v>
      </c>
      <c r="H27" t="s">
        <v>43</v>
      </c>
      <c r="I27" t="s">
        <v>44</v>
      </c>
      <c r="J27" t="s">
        <v>45</v>
      </c>
      <c r="K27" t="s">
        <v>46</v>
      </c>
      <c r="L27" t="s">
        <v>47</v>
      </c>
      <c r="M27" t="s">
        <v>48</v>
      </c>
      <c r="N27" t="s">
        <v>49</v>
      </c>
      <c r="O27" t="s">
        <v>50</v>
      </c>
      <c r="P27" t="s">
        <v>51</v>
      </c>
      <c r="Q27" t="s">
        <v>52</v>
      </c>
      <c r="R27" t="s">
        <v>53</v>
      </c>
      <c r="S27" t="s">
        <v>54</v>
      </c>
      <c r="T27" t="s">
        <v>55</v>
      </c>
      <c r="U27" t="s">
        <v>56</v>
      </c>
      <c r="V27" t="s">
        <v>57</v>
      </c>
      <c r="W27" t="s">
        <v>58</v>
      </c>
      <c r="X27" t="s">
        <v>59</v>
      </c>
      <c r="Y27" t="s">
        <v>60</v>
      </c>
      <c r="Z27" t="s">
        <v>61</v>
      </c>
      <c r="AA27" t="s">
        <v>62</v>
      </c>
      <c r="AB27" t="s">
        <v>63</v>
      </c>
      <c r="AC27" t="s">
        <v>64</v>
      </c>
      <c r="AD27" t="s">
        <v>65</v>
      </c>
      <c r="AE27" t="s">
        <v>66</v>
      </c>
      <c r="AF27" t="s">
        <v>67</v>
      </c>
      <c r="AG27" t="s">
        <v>68</v>
      </c>
      <c r="AH27" t="s">
        <v>69</v>
      </c>
      <c r="AJ27">
        <v>45</v>
      </c>
      <c r="AK27">
        <v>0.42739072767587916</v>
      </c>
      <c r="AL27">
        <v>0.46454968351884518</v>
      </c>
    </row>
    <row r="28" spans="1:38" x14ac:dyDescent="0.2">
      <c r="B28" t="s">
        <v>33</v>
      </c>
      <c r="C28" t="s">
        <v>33</v>
      </c>
      <c r="D28" t="s">
        <v>33</v>
      </c>
      <c r="E28" t="s">
        <v>33</v>
      </c>
      <c r="F28" t="s">
        <v>33</v>
      </c>
      <c r="G28" t="s">
        <v>33</v>
      </c>
      <c r="H28" t="s">
        <v>33</v>
      </c>
      <c r="I28" t="s">
        <v>33</v>
      </c>
      <c r="J28" t="s">
        <v>33</v>
      </c>
      <c r="K28" t="s">
        <v>33</v>
      </c>
      <c r="L28" t="s">
        <v>33</v>
      </c>
      <c r="M28" t="s">
        <v>33</v>
      </c>
      <c r="N28" t="s">
        <v>33</v>
      </c>
      <c r="O28" t="s">
        <v>33</v>
      </c>
      <c r="P28" t="s">
        <v>33</v>
      </c>
      <c r="Q28" t="s">
        <v>33</v>
      </c>
      <c r="R28" t="s">
        <v>33</v>
      </c>
      <c r="S28" t="s">
        <v>33</v>
      </c>
      <c r="T28" t="s">
        <v>33</v>
      </c>
      <c r="U28" t="s">
        <v>33</v>
      </c>
      <c r="V28" t="s">
        <v>33</v>
      </c>
      <c r="W28" t="s">
        <v>33</v>
      </c>
      <c r="X28" t="s">
        <v>33</v>
      </c>
      <c r="Y28" t="s">
        <v>33</v>
      </c>
      <c r="Z28" t="s">
        <v>33</v>
      </c>
      <c r="AA28" t="s">
        <v>33</v>
      </c>
      <c r="AB28" t="s">
        <v>33</v>
      </c>
      <c r="AC28" t="s">
        <v>33</v>
      </c>
      <c r="AD28" t="s">
        <v>33</v>
      </c>
      <c r="AE28" t="s">
        <v>33</v>
      </c>
      <c r="AF28" t="s">
        <v>33</v>
      </c>
      <c r="AG28" t="s">
        <v>33</v>
      </c>
      <c r="AH28" t="s">
        <v>33</v>
      </c>
      <c r="AJ28">
        <v>60</v>
      </c>
      <c r="AK28">
        <v>0.40799119360604819</v>
      </c>
      <c r="AL28">
        <v>0.50555789356215652</v>
      </c>
    </row>
    <row r="29" spans="1:38" x14ac:dyDescent="0.2">
      <c r="A29" t="s">
        <v>72</v>
      </c>
      <c r="B29">
        <v>185950725.41</v>
      </c>
      <c r="C29">
        <v>108849915.42</v>
      </c>
      <c r="D29">
        <v>70455007.890000001</v>
      </c>
      <c r="E29">
        <v>56114045.560000002</v>
      </c>
      <c r="F29">
        <v>58779525.340000004</v>
      </c>
      <c r="G29">
        <v>75906144.049999997</v>
      </c>
      <c r="H29">
        <v>57363126.259999998</v>
      </c>
      <c r="I29">
        <v>27455073.469999999</v>
      </c>
      <c r="J29">
        <v>32606779.300000001</v>
      </c>
      <c r="K29">
        <v>37516500.240000002</v>
      </c>
      <c r="L29">
        <v>34563037.390000001</v>
      </c>
      <c r="M29">
        <v>142892082.72</v>
      </c>
      <c r="N29">
        <v>111276643.93000001</v>
      </c>
      <c r="O29">
        <v>55316081.710000001</v>
      </c>
      <c r="P29">
        <v>81286436.109999999</v>
      </c>
      <c r="Q29">
        <v>65431865.469999999</v>
      </c>
      <c r="R29">
        <v>62865182.280000001</v>
      </c>
      <c r="S29">
        <v>87244516.629999995</v>
      </c>
      <c r="T29">
        <v>82785282.209999993</v>
      </c>
      <c r="U29">
        <v>59896076.799999997</v>
      </c>
      <c r="V29">
        <v>60198761.07</v>
      </c>
      <c r="W29">
        <v>71012477.5</v>
      </c>
      <c r="X29">
        <v>111677314.59</v>
      </c>
      <c r="Y29">
        <v>73302656.469999999</v>
      </c>
      <c r="Z29">
        <v>51043189.609999999</v>
      </c>
      <c r="AA29">
        <v>44895336.090000004</v>
      </c>
      <c r="AB29">
        <v>37585525.149999999</v>
      </c>
      <c r="AC29">
        <v>50503192.100000001</v>
      </c>
      <c r="AD29">
        <v>44147387.189999998</v>
      </c>
      <c r="AE29">
        <v>39256368.659999996</v>
      </c>
      <c r="AF29">
        <v>92795137.439999998</v>
      </c>
      <c r="AG29">
        <v>42073184</v>
      </c>
      <c r="AH29">
        <v>28172906.25</v>
      </c>
      <c r="AJ29">
        <v>120</v>
      </c>
      <c r="AK29">
        <v>0.39892795477847953</v>
      </c>
      <c r="AL29">
        <v>0.51528377554750859</v>
      </c>
    </row>
    <row r="30" spans="1:38" x14ac:dyDescent="0.2">
      <c r="A30" t="s">
        <v>34</v>
      </c>
      <c r="B30">
        <v>4287071.47</v>
      </c>
      <c r="C30">
        <v>25401151.920000002</v>
      </c>
      <c r="D30">
        <v>20900490.02</v>
      </c>
      <c r="E30">
        <v>9801341.3599999994</v>
      </c>
      <c r="F30">
        <v>5158398.8600000003</v>
      </c>
      <c r="G30">
        <v>3211252.27</v>
      </c>
      <c r="H30">
        <v>3404174.15</v>
      </c>
      <c r="I30">
        <v>10682156.560000001</v>
      </c>
      <c r="J30">
        <v>4573292.38</v>
      </c>
      <c r="K30">
        <v>2975575.4</v>
      </c>
      <c r="L30">
        <v>1338862.8899999999</v>
      </c>
      <c r="M30">
        <v>3376160.2</v>
      </c>
      <c r="N30">
        <v>33823491.240000002</v>
      </c>
      <c r="O30">
        <v>6983305.1100000003</v>
      </c>
      <c r="P30">
        <v>7702537.5599999996</v>
      </c>
      <c r="Q30">
        <v>8194343.6299999999</v>
      </c>
      <c r="R30">
        <v>6216615.2300000004</v>
      </c>
      <c r="S30">
        <v>6281858.2400000002</v>
      </c>
      <c r="T30">
        <v>5675038.29</v>
      </c>
      <c r="U30">
        <v>1172350.69</v>
      </c>
      <c r="V30">
        <v>816242.14</v>
      </c>
      <c r="W30">
        <v>845976.75</v>
      </c>
      <c r="X30">
        <v>5692949.5099999998</v>
      </c>
      <c r="Y30">
        <v>26000679.140000001</v>
      </c>
      <c r="Z30">
        <v>22269562.100000001</v>
      </c>
      <c r="AA30">
        <v>11351139</v>
      </c>
      <c r="AB30">
        <v>7964149.7400000002</v>
      </c>
      <c r="AC30">
        <v>10860561.189999999</v>
      </c>
      <c r="AD30">
        <v>16878291.440000001</v>
      </c>
      <c r="AE30">
        <v>8739250.8399999999</v>
      </c>
      <c r="AF30">
        <v>4715279.84</v>
      </c>
      <c r="AG30">
        <v>2616485.61</v>
      </c>
      <c r="AH30">
        <v>238271</v>
      </c>
      <c r="AJ30">
        <v>300</v>
      </c>
      <c r="AK30">
        <v>0.32243819848560934</v>
      </c>
      <c r="AL30">
        <v>0.55428823467776911</v>
      </c>
    </row>
    <row r="31" spans="1:38" x14ac:dyDescent="0.2">
      <c r="A31" t="s">
        <v>35</v>
      </c>
      <c r="B31">
        <v>12174803.789999999</v>
      </c>
      <c r="C31">
        <v>39522588.469999999</v>
      </c>
      <c r="D31">
        <v>61460425.119999997</v>
      </c>
      <c r="E31">
        <v>44351643.780000001</v>
      </c>
      <c r="F31">
        <v>57309602.939999998</v>
      </c>
      <c r="G31">
        <v>81256225.489999995</v>
      </c>
      <c r="H31">
        <v>79831295.569999993</v>
      </c>
      <c r="I31">
        <v>83585285.200000003</v>
      </c>
      <c r="J31">
        <v>93247379.790000007</v>
      </c>
      <c r="K31">
        <v>123716766.06999999</v>
      </c>
      <c r="L31">
        <v>101795599.62</v>
      </c>
      <c r="M31">
        <v>14395027.75</v>
      </c>
      <c r="N31">
        <v>57551773.170000002</v>
      </c>
      <c r="O31">
        <v>23095162.140000001</v>
      </c>
      <c r="P31">
        <v>46116110.960000001</v>
      </c>
      <c r="Q31">
        <v>56571434.090000004</v>
      </c>
      <c r="R31">
        <v>60248675.210000001</v>
      </c>
      <c r="S31">
        <v>72850646.430000007</v>
      </c>
      <c r="T31">
        <v>93498876.480000004</v>
      </c>
      <c r="U31">
        <v>70834568.010000005</v>
      </c>
      <c r="V31">
        <v>77794201.719999999</v>
      </c>
      <c r="W31">
        <v>104037689.83</v>
      </c>
      <c r="X31">
        <v>12500693.6</v>
      </c>
      <c r="Y31">
        <v>40739036.859999999</v>
      </c>
      <c r="Z31">
        <v>71633295.689999998</v>
      </c>
      <c r="AA31">
        <v>48798705.310000002</v>
      </c>
      <c r="AB31">
        <v>46573698.700000003</v>
      </c>
      <c r="AC31">
        <v>65233521.969999999</v>
      </c>
      <c r="AD31">
        <v>75891682.269999996</v>
      </c>
      <c r="AE31">
        <v>83733681.390000001</v>
      </c>
      <c r="AF31">
        <v>68210892.290000007</v>
      </c>
      <c r="AG31">
        <v>97383321.819999993</v>
      </c>
      <c r="AH31">
        <v>80294355.109999999</v>
      </c>
      <c r="AJ31">
        <v>420</v>
      </c>
      <c r="AK31">
        <v>0.29800787216490932</v>
      </c>
      <c r="AL31">
        <v>0.63564963014509168</v>
      </c>
    </row>
    <row r="32" spans="1:38" x14ac:dyDescent="0.2">
      <c r="A32" t="s">
        <v>73</v>
      </c>
      <c r="B32">
        <v>202412600.66999999</v>
      </c>
      <c r="C32">
        <v>173773655.81</v>
      </c>
      <c r="D32">
        <v>152815923.03</v>
      </c>
      <c r="E32">
        <v>110267030.7</v>
      </c>
      <c r="F32">
        <v>121247527.14</v>
      </c>
      <c r="G32">
        <v>160373621.81</v>
      </c>
      <c r="H32">
        <v>140598595.97999999</v>
      </c>
      <c r="I32">
        <v>121722515.23</v>
      </c>
      <c r="J32">
        <v>130427451.47</v>
      </c>
      <c r="K32">
        <v>164208841.70999998</v>
      </c>
      <c r="L32">
        <v>137697499.90000001</v>
      </c>
      <c r="M32">
        <v>160663270.66999999</v>
      </c>
      <c r="N32">
        <v>202651908.34000003</v>
      </c>
      <c r="O32">
        <v>85394548.960000008</v>
      </c>
      <c r="P32">
        <v>135105084.63</v>
      </c>
      <c r="Q32">
        <v>130197643.19</v>
      </c>
      <c r="R32">
        <v>129330472.72</v>
      </c>
      <c r="S32">
        <v>166377021.30000001</v>
      </c>
      <c r="T32">
        <v>181959196.98000002</v>
      </c>
      <c r="U32">
        <v>131902995.5</v>
      </c>
      <c r="V32">
        <v>138809204.93000001</v>
      </c>
      <c r="W32">
        <v>175896144.07999998</v>
      </c>
      <c r="X32">
        <v>129870957.7</v>
      </c>
      <c r="Y32">
        <v>140042372.47</v>
      </c>
      <c r="Z32">
        <v>144946047.40000001</v>
      </c>
      <c r="AA32">
        <v>105045180.40000001</v>
      </c>
      <c r="AB32">
        <v>92123373.590000004</v>
      </c>
      <c r="AC32">
        <v>126597275.25999999</v>
      </c>
      <c r="AD32">
        <v>136917360.89999998</v>
      </c>
      <c r="AE32">
        <v>131729300.89</v>
      </c>
      <c r="AF32">
        <v>165721309.56999999</v>
      </c>
      <c r="AG32">
        <v>142072991.43000001</v>
      </c>
      <c r="AH32">
        <v>108705532.36</v>
      </c>
      <c r="AJ32">
        <v>600</v>
      </c>
      <c r="AK32">
        <v>0.55994692342690977</v>
      </c>
      <c r="AL32">
        <v>0.41160000766943017</v>
      </c>
    </row>
    <row r="33" spans="1:38" x14ac:dyDescent="0.2">
      <c r="A33" t="s">
        <v>74</v>
      </c>
      <c r="B33">
        <v>0.91867168740725613</v>
      </c>
      <c r="C33">
        <v>0.62638905139346279</v>
      </c>
      <c r="D33">
        <v>0.46104493885868592</v>
      </c>
      <c r="E33">
        <v>0.50889232442168231</v>
      </c>
      <c r="F33">
        <v>0.48478947757944357</v>
      </c>
      <c r="G33">
        <v>0.47330816123819008</v>
      </c>
      <c r="H33">
        <v>0.40799216990872261</v>
      </c>
      <c r="I33">
        <v>0.22555460194132892</v>
      </c>
      <c r="J33">
        <v>0.24999935927982142</v>
      </c>
      <c r="K33">
        <v>0.22846821065978767</v>
      </c>
      <c r="L33">
        <v>0.25100700749905192</v>
      </c>
      <c r="M33">
        <v>0.88938860838640743</v>
      </c>
      <c r="N33">
        <v>0.54910237382667615</v>
      </c>
      <c r="O33">
        <v>0.64777064090953651</v>
      </c>
      <c r="P33">
        <v>0.60165341913379333</v>
      </c>
      <c r="Q33">
        <v>0.50255798697149978</v>
      </c>
      <c r="R33">
        <v>0.48608174823657291</v>
      </c>
      <c r="S33">
        <v>0.52437840242785971</v>
      </c>
      <c r="T33">
        <v>0.45496618793662463</v>
      </c>
      <c r="U33">
        <v>0.45409186177276767</v>
      </c>
      <c r="V33">
        <v>0.43367989248521083</v>
      </c>
      <c r="W33">
        <v>0.40371821606107833</v>
      </c>
      <c r="X33">
        <v>0.85990984102829948</v>
      </c>
      <c r="Y33">
        <v>0.52343198117200529</v>
      </c>
      <c r="Z33">
        <v>0.35215302883795641</v>
      </c>
      <c r="AA33">
        <v>0.42739072767587916</v>
      </c>
      <c r="AB33">
        <v>0.40799119360604819</v>
      </c>
      <c r="AC33">
        <v>0.39892795477847953</v>
      </c>
      <c r="AD33">
        <v>0.32243819848560934</v>
      </c>
      <c r="AE33">
        <v>0.29800787216490932</v>
      </c>
      <c r="AF33">
        <v>0.55994692342690977</v>
      </c>
      <c r="AG33">
        <v>0.29613780618344793</v>
      </c>
      <c r="AH33">
        <v>0.25916717979633103</v>
      </c>
      <c r="AJ33">
        <v>1200</v>
      </c>
      <c r="AK33">
        <v>0.29613780618344793</v>
      </c>
      <c r="AL33">
        <v>0.68544570533647975</v>
      </c>
    </row>
    <row r="34" spans="1:38" x14ac:dyDescent="0.2">
      <c r="A34" t="s">
        <v>75</v>
      </c>
      <c r="B34">
        <v>2.1179864572706892E-2</v>
      </c>
      <c r="C34">
        <v>0.14617377876755391</v>
      </c>
      <c r="D34">
        <v>0.13676905917648993</v>
      </c>
      <c r="E34">
        <v>8.8887324686072272E-2</v>
      </c>
      <c r="F34">
        <v>4.2544363433027296E-2</v>
      </c>
      <c r="G34">
        <v>2.0023568924598324E-2</v>
      </c>
      <c r="H34">
        <v>2.4212006715090103E-2</v>
      </c>
      <c r="I34">
        <v>8.7758263455331983E-2</v>
      </c>
      <c r="J34">
        <v>3.5063879025895986E-2</v>
      </c>
      <c r="K34">
        <v>1.8120677114664731E-2</v>
      </c>
      <c r="L34">
        <v>9.7232185840143912E-3</v>
      </c>
      <c r="M34">
        <v>2.101388939687767E-2</v>
      </c>
      <c r="N34">
        <v>0.16690438060544935</v>
      </c>
      <c r="O34">
        <v>8.1776942381545661E-2</v>
      </c>
      <c r="P34">
        <v>5.7011455794533851E-2</v>
      </c>
      <c r="Q34">
        <v>6.2937726284659642E-2</v>
      </c>
      <c r="R34">
        <v>4.8067675770883091E-2</v>
      </c>
      <c r="S34">
        <v>3.775676587377394E-2</v>
      </c>
      <c r="T34">
        <v>3.1188521295924216E-2</v>
      </c>
      <c r="U34">
        <v>8.8879762400847061E-3</v>
      </c>
      <c r="V34">
        <v>5.8803170900058261E-3</v>
      </c>
      <c r="W34">
        <v>4.8095241338277327E-3</v>
      </c>
      <c r="X34">
        <v>4.3835431807245383E-2</v>
      </c>
      <c r="Y34">
        <v>0.18566294387486107</v>
      </c>
      <c r="Z34">
        <v>0.15364035445922758</v>
      </c>
      <c r="AA34">
        <v>0.10805958880527564</v>
      </c>
      <c r="AB34">
        <v>8.6450912831795262E-2</v>
      </c>
      <c r="AC34">
        <v>8.5788269674011944E-2</v>
      </c>
      <c r="AD34">
        <v>0.1232735668366217</v>
      </c>
      <c r="AE34">
        <v>6.6342497689998933E-2</v>
      </c>
      <c r="AF34">
        <v>2.8453068903660124E-2</v>
      </c>
      <c r="AG34">
        <v>1.8416488480072258E-2</v>
      </c>
      <c r="AH34">
        <v>2.191893961853921E-3</v>
      </c>
      <c r="AJ34">
        <v>1800</v>
      </c>
      <c r="AK34">
        <v>0.25916717979633103</v>
      </c>
      <c r="AL34">
        <v>0.7386409262418151</v>
      </c>
    </row>
    <row r="35" spans="1:38" x14ac:dyDescent="0.2">
      <c r="A35" t="s">
        <v>76</v>
      </c>
      <c r="B35">
        <v>6.0148448020036993E-2</v>
      </c>
      <c r="C35">
        <v>0.22743716983898329</v>
      </c>
      <c r="D35">
        <v>0.40218600196482418</v>
      </c>
      <c r="E35">
        <v>0.40222035089224545</v>
      </c>
      <c r="F35">
        <v>0.47266615898752917</v>
      </c>
      <c r="G35">
        <v>0.50666826983721158</v>
      </c>
      <c r="H35">
        <v>0.56779582337618728</v>
      </c>
      <c r="I35">
        <v>0.68668713460333908</v>
      </c>
      <c r="J35">
        <v>0.71493676169428266</v>
      </c>
      <c r="K35">
        <v>0.75341111222554769</v>
      </c>
      <c r="L35">
        <v>0.73926977391693371</v>
      </c>
      <c r="M35">
        <v>8.9597502216714961E-2</v>
      </c>
      <c r="N35">
        <v>0.28399324556787436</v>
      </c>
      <c r="O35">
        <v>0.27045241670891773</v>
      </c>
      <c r="P35">
        <v>0.34133512507167291</v>
      </c>
      <c r="Q35">
        <v>0.43450428674384062</v>
      </c>
      <c r="R35">
        <v>0.46585057599254404</v>
      </c>
      <c r="S35">
        <v>0.43786483169836626</v>
      </c>
      <c r="T35">
        <v>0.513845290767451</v>
      </c>
      <c r="U35">
        <v>0.53702016198714764</v>
      </c>
      <c r="V35">
        <v>0.56043979042478331</v>
      </c>
      <c r="W35">
        <v>0.59147225980509399</v>
      </c>
      <c r="X35">
        <v>9.6254727164455184E-2</v>
      </c>
      <c r="Y35">
        <v>0.29090507495313356</v>
      </c>
      <c r="Z35">
        <v>0.49420661670281596</v>
      </c>
      <c r="AA35">
        <v>0.46454968351884518</v>
      </c>
      <c r="AB35">
        <v>0.50555789356215652</v>
      </c>
      <c r="AC35">
        <v>0.51528377554750859</v>
      </c>
      <c r="AD35">
        <v>0.55428823467776911</v>
      </c>
      <c r="AE35">
        <v>0.63564963014509168</v>
      </c>
      <c r="AF35">
        <v>0.41160000766943017</v>
      </c>
      <c r="AG35">
        <v>0.68544570533647975</v>
      </c>
      <c r="AH35">
        <v>0.7386409262418151</v>
      </c>
    </row>
    <row r="36" spans="1:38" x14ac:dyDescent="0.2">
      <c r="A36" t="s">
        <v>36</v>
      </c>
      <c r="B36" t="s">
        <v>74</v>
      </c>
      <c r="C36" t="s">
        <v>75</v>
      </c>
      <c r="D36" t="s">
        <v>76</v>
      </c>
      <c r="E36" t="s">
        <v>36</v>
      </c>
      <c r="F36" t="s">
        <v>74</v>
      </c>
      <c r="G36" t="s">
        <v>75</v>
      </c>
      <c r="H36" t="s">
        <v>76</v>
      </c>
      <c r="I36" t="s">
        <v>36</v>
      </c>
      <c r="J36" t="s">
        <v>74</v>
      </c>
      <c r="K36" t="s">
        <v>75</v>
      </c>
      <c r="L36" t="s">
        <v>76</v>
      </c>
      <c r="M36" s="17" t="s">
        <v>36</v>
      </c>
      <c r="N36" s="17" t="s">
        <v>77</v>
      </c>
      <c r="O36" s="17" t="s">
        <v>78</v>
      </c>
      <c r="P36" s="17" t="s">
        <v>79</v>
      </c>
      <c r="Q36" s="17" t="s">
        <v>80</v>
      </c>
      <c r="R36" s="17" t="s">
        <v>80</v>
      </c>
      <c r="S36" s="17" t="s">
        <v>80</v>
      </c>
      <c r="T36" t="s">
        <v>83</v>
      </c>
      <c r="U36" t="s">
        <v>80</v>
      </c>
    </row>
    <row r="37" spans="1:38" x14ac:dyDescent="0.2">
      <c r="A37">
        <v>0</v>
      </c>
      <c r="B37">
        <v>0.91867168740725613</v>
      </c>
      <c r="C37">
        <v>2.1179864572706892E-2</v>
      </c>
      <c r="D37">
        <v>6.0148448020036993E-2</v>
      </c>
      <c r="E37">
        <v>0</v>
      </c>
      <c r="F37">
        <v>0.88938860838640743</v>
      </c>
      <c r="G37">
        <v>2.101388939687767E-2</v>
      </c>
      <c r="H37">
        <v>8.9597502216714961E-2</v>
      </c>
      <c r="I37">
        <v>0</v>
      </c>
      <c r="J37">
        <v>0.85990984102829948</v>
      </c>
      <c r="K37">
        <v>4.3835431807245383E-2</v>
      </c>
      <c r="L37">
        <v>9.6254727164455184E-2</v>
      </c>
      <c r="M37" s="17">
        <v>0</v>
      </c>
      <c r="N37" s="17">
        <f>AVERAGE(B37,F37,J37)</f>
        <v>0.88932337894065439</v>
      </c>
      <c r="O37" s="17">
        <f t="shared" ref="O37:P37" si="4">AVERAGE(C37,G37,K37)</f>
        <v>2.8676395258943315E-2</v>
      </c>
      <c r="P37" s="17">
        <f t="shared" si="4"/>
        <v>8.2000225800402379E-2</v>
      </c>
      <c r="Q37" s="17">
        <f>STDEV(B37,F37,J37)</f>
        <v>2.9380977496102308E-2</v>
      </c>
      <c r="R37" s="17">
        <f t="shared" ref="R37:S37" si="5">STDEV(C37,G37,K37)</f>
        <v>1.3128373042548587E-2</v>
      </c>
      <c r="S37" s="17">
        <f t="shared" si="5"/>
        <v>1.9214702837230049E-2</v>
      </c>
      <c r="T37">
        <f xml:space="preserve"> 1-P37</f>
        <v>0.91799977419959766</v>
      </c>
      <c r="U37">
        <v>2.9380977496102308E-2</v>
      </c>
    </row>
    <row r="38" spans="1:38" x14ac:dyDescent="0.2">
      <c r="A38">
        <v>15</v>
      </c>
      <c r="B38">
        <v>0.62638905139346279</v>
      </c>
      <c r="C38">
        <v>0.14617377876755391</v>
      </c>
      <c r="D38">
        <v>0.22743716983898329</v>
      </c>
      <c r="E38">
        <v>15</v>
      </c>
      <c r="F38">
        <v>0.54910237382667615</v>
      </c>
      <c r="G38">
        <v>0.16690438060544935</v>
      </c>
      <c r="H38">
        <v>0.28399324556787436</v>
      </c>
      <c r="I38">
        <v>15</v>
      </c>
      <c r="J38">
        <v>0.52343198117200529</v>
      </c>
      <c r="K38">
        <v>0.18566294387486107</v>
      </c>
      <c r="L38">
        <v>0.29090507495313356</v>
      </c>
      <c r="M38" s="17">
        <v>15</v>
      </c>
      <c r="N38" s="17">
        <f t="shared" ref="N38:N47" si="6">AVERAGE(B38,F38,J38)</f>
        <v>0.56630780213071474</v>
      </c>
      <c r="O38" s="17">
        <f t="shared" ref="O38:O47" si="7">AVERAGE(C38,G38,K38)</f>
        <v>0.16624703441595479</v>
      </c>
      <c r="P38" s="17">
        <f t="shared" ref="P38:P47" si="8">AVERAGE(D38,H38,L38)</f>
        <v>0.26744516345333041</v>
      </c>
      <c r="Q38" s="17">
        <f t="shared" ref="Q38:Q47" si="9">STDEV(B38,F38,J38)</f>
        <v>5.3591600549811831E-2</v>
      </c>
      <c r="R38" s="17">
        <f t="shared" ref="R38:R47" si="10">STDEV(C38,G38,K38)</f>
        <v>1.9752787606504393E-2</v>
      </c>
      <c r="S38" s="17">
        <f t="shared" ref="S38:S47" si="11">STDEV(D38,H38,L38)</f>
        <v>3.4819865179908101E-2</v>
      </c>
      <c r="T38">
        <f t="shared" ref="T38:T47" si="12" xml:space="preserve"> 1-P38</f>
        <v>0.73255483654666964</v>
      </c>
      <c r="U38">
        <v>5.3591600549811831E-2</v>
      </c>
    </row>
    <row r="39" spans="1:38" x14ac:dyDescent="0.2">
      <c r="A39">
        <v>30</v>
      </c>
      <c r="B39">
        <v>0.46104493885868592</v>
      </c>
      <c r="C39">
        <v>0.13676905917648993</v>
      </c>
      <c r="D39">
        <v>0.40218600196482418</v>
      </c>
      <c r="E39">
        <v>30</v>
      </c>
      <c r="F39">
        <v>0.64777064090953651</v>
      </c>
      <c r="G39">
        <v>8.1776942381545661E-2</v>
      </c>
      <c r="H39">
        <v>0.27045241670891773</v>
      </c>
      <c r="I39">
        <v>30</v>
      </c>
      <c r="J39">
        <v>0.35215302883795641</v>
      </c>
      <c r="K39">
        <v>0.15364035445922758</v>
      </c>
      <c r="L39">
        <v>0.49420661670281596</v>
      </c>
      <c r="M39" s="17">
        <v>30</v>
      </c>
      <c r="N39" s="17">
        <f t="shared" si="6"/>
        <v>0.48698953620205959</v>
      </c>
      <c r="O39" s="17">
        <f t="shared" si="7"/>
        <v>0.12406211867242106</v>
      </c>
      <c r="P39" s="17">
        <f t="shared" si="8"/>
        <v>0.38894834512551935</v>
      </c>
      <c r="Q39" s="17">
        <f t="shared" si="9"/>
        <v>0.14950680499632155</v>
      </c>
      <c r="R39" s="17">
        <f t="shared" si="10"/>
        <v>3.7579079972667483E-2</v>
      </c>
      <c r="S39" s="17">
        <f t="shared" si="11"/>
        <v>0.11246293688444058</v>
      </c>
      <c r="T39">
        <f t="shared" si="12"/>
        <v>0.61105165487448065</v>
      </c>
      <c r="U39">
        <v>0.14950680499632155</v>
      </c>
    </row>
    <row r="40" spans="1:38" x14ac:dyDescent="0.2">
      <c r="A40">
        <v>45</v>
      </c>
      <c r="B40">
        <v>0.50889232442168231</v>
      </c>
      <c r="C40">
        <v>8.8887324686072272E-2</v>
      </c>
      <c r="D40">
        <v>0.40222035089224545</v>
      </c>
      <c r="E40">
        <v>45</v>
      </c>
      <c r="F40">
        <v>0.60165341913379333</v>
      </c>
      <c r="G40">
        <v>5.7011455794533851E-2</v>
      </c>
      <c r="H40">
        <v>0.34133512507167291</v>
      </c>
      <c r="I40">
        <v>45</v>
      </c>
      <c r="J40">
        <v>0.42739072767587916</v>
      </c>
      <c r="K40">
        <v>0.10805958880527564</v>
      </c>
      <c r="L40">
        <v>0.46454968351884518</v>
      </c>
      <c r="M40" s="17">
        <v>45</v>
      </c>
      <c r="N40" s="17">
        <f t="shared" si="6"/>
        <v>0.51264549041045149</v>
      </c>
      <c r="O40" s="17">
        <f t="shared" si="7"/>
        <v>8.4652789761960598E-2</v>
      </c>
      <c r="P40" s="17">
        <f t="shared" si="8"/>
        <v>0.4027017198275879</v>
      </c>
      <c r="Q40" s="17">
        <f t="shared" si="9"/>
        <v>8.7191949741611166E-2</v>
      </c>
      <c r="R40" s="17">
        <f t="shared" si="10"/>
        <v>2.5786167522302252E-2</v>
      </c>
      <c r="S40" s="17">
        <f t="shared" si="11"/>
        <v>6.1608689649852423E-2</v>
      </c>
      <c r="T40">
        <f t="shared" si="12"/>
        <v>0.59729828017241204</v>
      </c>
      <c r="U40">
        <v>8.7191949741611166E-2</v>
      </c>
    </row>
    <row r="41" spans="1:38" x14ac:dyDescent="0.2">
      <c r="A41">
        <v>60</v>
      </c>
      <c r="B41">
        <v>0.48478947757944357</v>
      </c>
      <c r="C41">
        <v>4.2544363433027296E-2</v>
      </c>
      <c r="D41">
        <v>0.47266615898752917</v>
      </c>
      <c r="E41">
        <v>60</v>
      </c>
      <c r="F41">
        <v>0.50255798697149978</v>
      </c>
      <c r="G41">
        <v>6.2937726284659642E-2</v>
      </c>
      <c r="H41">
        <v>0.43450428674384062</v>
      </c>
      <c r="I41">
        <v>60</v>
      </c>
      <c r="J41">
        <v>0.40799119360604819</v>
      </c>
      <c r="K41">
        <v>8.6450912831795262E-2</v>
      </c>
      <c r="L41">
        <v>0.50555789356215652</v>
      </c>
      <c r="M41" s="17">
        <v>60</v>
      </c>
      <c r="N41" s="17">
        <f t="shared" si="6"/>
        <v>0.46511288605233053</v>
      </c>
      <c r="O41" s="17">
        <f t="shared" si="7"/>
        <v>6.3977667516494072E-2</v>
      </c>
      <c r="P41" s="17">
        <f t="shared" si="8"/>
        <v>0.47090944643117544</v>
      </c>
      <c r="Q41" s="17">
        <f t="shared" si="9"/>
        <v>5.0260280465290366E-2</v>
      </c>
      <c r="R41" s="17">
        <f t="shared" si="10"/>
        <v>2.1971740448832561E-2</v>
      </c>
      <c r="S41" s="17">
        <f t="shared" si="11"/>
        <v>3.5559362898218455E-2</v>
      </c>
      <c r="T41">
        <f t="shared" si="12"/>
        <v>0.52909055356882462</v>
      </c>
      <c r="U41">
        <v>5.0260280465290366E-2</v>
      </c>
    </row>
    <row r="42" spans="1:38" x14ac:dyDescent="0.2">
      <c r="A42">
        <v>120</v>
      </c>
      <c r="B42">
        <v>0.47330816123819008</v>
      </c>
      <c r="C42">
        <v>2.0023568924598324E-2</v>
      </c>
      <c r="D42">
        <v>0.50666826983721158</v>
      </c>
      <c r="E42">
        <v>120</v>
      </c>
      <c r="F42">
        <v>0.48608174823657291</v>
      </c>
      <c r="G42">
        <v>4.8067675770883091E-2</v>
      </c>
      <c r="H42">
        <v>0.46585057599254404</v>
      </c>
      <c r="I42">
        <v>120</v>
      </c>
      <c r="J42">
        <v>0.39892795477847953</v>
      </c>
      <c r="K42">
        <v>8.5788269674011944E-2</v>
      </c>
      <c r="L42">
        <v>0.51528377554750859</v>
      </c>
      <c r="M42" s="17">
        <v>120</v>
      </c>
      <c r="N42" s="17">
        <f t="shared" si="6"/>
        <v>0.45277262141774749</v>
      </c>
      <c r="O42" s="17">
        <f t="shared" si="7"/>
        <v>5.1293171456497789E-2</v>
      </c>
      <c r="P42" s="17">
        <f t="shared" si="8"/>
        <v>0.4959342071257547</v>
      </c>
      <c r="Q42" s="17">
        <f t="shared" si="9"/>
        <v>4.7066200455547047E-2</v>
      </c>
      <c r="R42" s="17">
        <f t="shared" si="10"/>
        <v>3.300078533881308E-2</v>
      </c>
      <c r="S42" s="17">
        <f t="shared" si="11"/>
        <v>2.6406919193278741E-2</v>
      </c>
      <c r="T42">
        <f t="shared" si="12"/>
        <v>0.50406579287424536</v>
      </c>
      <c r="U42">
        <v>4.7066200455547047E-2</v>
      </c>
    </row>
    <row r="43" spans="1:38" x14ac:dyDescent="0.2">
      <c r="A43">
        <v>300</v>
      </c>
      <c r="B43">
        <v>0.40799216990872261</v>
      </c>
      <c r="C43">
        <v>2.4212006715090103E-2</v>
      </c>
      <c r="D43">
        <v>0.56779582337618728</v>
      </c>
      <c r="E43">
        <v>300</v>
      </c>
      <c r="F43">
        <v>0.52437840242785971</v>
      </c>
      <c r="G43">
        <v>3.775676587377394E-2</v>
      </c>
      <c r="H43">
        <v>0.43786483169836626</v>
      </c>
      <c r="I43">
        <v>300</v>
      </c>
      <c r="J43">
        <v>0.32243819848560934</v>
      </c>
      <c r="K43">
        <v>0.1232735668366217</v>
      </c>
      <c r="L43">
        <v>0.55428823467776911</v>
      </c>
      <c r="M43" s="17">
        <v>300</v>
      </c>
      <c r="N43" s="17">
        <f t="shared" si="6"/>
        <v>0.41826959027406385</v>
      </c>
      <c r="O43" s="17">
        <f t="shared" si="7"/>
        <v>6.1747446475161914E-2</v>
      </c>
      <c r="P43" s="17">
        <f t="shared" si="8"/>
        <v>0.5199829632507742</v>
      </c>
      <c r="Q43" s="17">
        <f t="shared" si="9"/>
        <v>0.10136163238170529</v>
      </c>
      <c r="R43" s="17">
        <f t="shared" si="10"/>
        <v>5.371184916027668E-2</v>
      </c>
      <c r="S43" s="17">
        <f t="shared" si="11"/>
        <v>7.1436365986487671E-2</v>
      </c>
      <c r="T43">
        <f t="shared" si="12"/>
        <v>0.4800170367492258</v>
      </c>
      <c r="U43">
        <v>0.10136163238170529</v>
      </c>
    </row>
    <row r="44" spans="1:38" x14ac:dyDescent="0.2">
      <c r="A44">
        <v>420</v>
      </c>
      <c r="B44">
        <v>0.22555460194132892</v>
      </c>
      <c r="C44">
        <v>8.7758263455331983E-2</v>
      </c>
      <c r="D44">
        <v>0.68668713460333908</v>
      </c>
      <c r="E44">
        <v>420</v>
      </c>
      <c r="F44">
        <v>0.45496618793662463</v>
      </c>
      <c r="G44">
        <v>3.1188521295924216E-2</v>
      </c>
      <c r="H44">
        <v>0.513845290767451</v>
      </c>
      <c r="I44">
        <v>420</v>
      </c>
      <c r="J44">
        <v>0.29800787216490932</v>
      </c>
      <c r="K44">
        <v>6.6342497689998933E-2</v>
      </c>
      <c r="L44">
        <v>0.63564963014509168</v>
      </c>
      <c r="M44" s="17">
        <v>420</v>
      </c>
      <c r="N44" s="17">
        <f t="shared" si="6"/>
        <v>0.32617622068095425</v>
      </c>
      <c r="O44" s="17">
        <f t="shared" si="7"/>
        <v>6.176309414708505E-2</v>
      </c>
      <c r="P44" s="17">
        <f t="shared" si="8"/>
        <v>0.61206068517196055</v>
      </c>
      <c r="Q44" s="17">
        <f t="shared" si="9"/>
        <v>0.11727109976805998</v>
      </c>
      <c r="R44" s="17">
        <f t="shared" si="10"/>
        <v>2.8561549933470144E-2</v>
      </c>
      <c r="S44" s="17">
        <f t="shared" si="11"/>
        <v>8.8802615326669915E-2</v>
      </c>
      <c r="T44">
        <f t="shared" si="12"/>
        <v>0.38793931482803945</v>
      </c>
      <c r="U44">
        <v>0.11727109976805998</v>
      </c>
    </row>
    <row r="45" spans="1:38" x14ac:dyDescent="0.2">
      <c r="A45">
        <v>600</v>
      </c>
      <c r="B45">
        <v>0.24999935927982142</v>
      </c>
      <c r="C45">
        <v>3.5063879025895986E-2</v>
      </c>
      <c r="D45">
        <v>0.71493676169428266</v>
      </c>
      <c r="E45">
        <v>600</v>
      </c>
      <c r="F45">
        <v>0.45409186177276767</v>
      </c>
      <c r="G45">
        <v>8.8879762400847061E-3</v>
      </c>
      <c r="H45">
        <v>0.53702016198714764</v>
      </c>
      <c r="I45">
        <v>600</v>
      </c>
      <c r="J45">
        <v>0.55994692342690977</v>
      </c>
      <c r="K45">
        <v>2.8453068903660124E-2</v>
      </c>
      <c r="L45">
        <v>0.41160000766943017</v>
      </c>
      <c r="M45" s="17">
        <v>600</v>
      </c>
      <c r="N45" s="17">
        <f t="shared" si="6"/>
        <v>0.42134604815983295</v>
      </c>
      <c r="O45" s="17">
        <f t="shared" si="7"/>
        <v>2.4134974723213604E-2</v>
      </c>
      <c r="P45" s="17">
        <f t="shared" si="8"/>
        <v>0.55451897711695353</v>
      </c>
      <c r="Q45" s="17">
        <f t="shared" si="9"/>
        <v>0.15754710204271685</v>
      </c>
      <c r="R45" s="17">
        <f t="shared" si="10"/>
        <v>1.3611720121882659E-2</v>
      </c>
      <c r="S45" s="17">
        <f t="shared" si="11"/>
        <v>0.15242359720133147</v>
      </c>
      <c r="T45">
        <f t="shared" si="12"/>
        <v>0.44548102288304647</v>
      </c>
      <c r="U45">
        <v>0.15754710204271685</v>
      </c>
    </row>
    <row r="46" spans="1:38" x14ac:dyDescent="0.2">
      <c r="A46">
        <v>1200</v>
      </c>
      <c r="B46">
        <v>0.22846821065978767</v>
      </c>
      <c r="C46">
        <v>1.8120677114664731E-2</v>
      </c>
      <c r="D46">
        <v>0.75341111222554769</v>
      </c>
      <c r="E46">
        <v>1200</v>
      </c>
      <c r="F46">
        <v>0.43367989248521083</v>
      </c>
      <c r="G46">
        <v>5.8803170900058261E-3</v>
      </c>
      <c r="H46">
        <v>0.56043979042478331</v>
      </c>
      <c r="I46">
        <v>1200</v>
      </c>
      <c r="J46">
        <v>0.29613780618344793</v>
      </c>
      <c r="K46">
        <v>1.8416488480072258E-2</v>
      </c>
      <c r="L46">
        <v>0.68544570533647975</v>
      </c>
      <c r="M46" s="17">
        <v>1200</v>
      </c>
      <c r="N46" s="17">
        <f t="shared" si="6"/>
        <v>0.31942863644281544</v>
      </c>
      <c r="O46" s="17">
        <f t="shared" si="7"/>
        <v>1.4139160894914271E-2</v>
      </c>
      <c r="P46" s="17">
        <f t="shared" si="8"/>
        <v>0.66643220266227021</v>
      </c>
      <c r="Q46" s="17">
        <f t="shared" si="9"/>
        <v>0.10456962116232749</v>
      </c>
      <c r="R46" s="17">
        <f t="shared" si="10"/>
        <v>7.1538976674524867E-3</v>
      </c>
      <c r="S46" s="17">
        <f t="shared" si="11"/>
        <v>9.788062996497475E-2</v>
      </c>
      <c r="T46">
        <f t="shared" si="12"/>
        <v>0.33356779733772979</v>
      </c>
      <c r="U46">
        <v>0.10456962116232749</v>
      </c>
    </row>
    <row r="47" spans="1:38" x14ac:dyDescent="0.2">
      <c r="A47">
        <v>1800</v>
      </c>
      <c r="B47">
        <v>0.25100700749905192</v>
      </c>
      <c r="C47">
        <v>9.7232185840143912E-3</v>
      </c>
      <c r="D47">
        <v>0.73926977391693371</v>
      </c>
      <c r="E47">
        <v>1800</v>
      </c>
      <c r="F47">
        <v>0.40371821606107833</v>
      </c>
      <c r="G47">
        <v>4.8095241338277327E-3</v>
      </c>
      <c r="H47">
        <v>0.59147225980509399</v>
      </c>
      <c r="I47">
        <v>1800</v>
      </c>
      <c r="J47">
        <v>0.25916717979633103</v>
      </c>
      <c r="K47">
        <v>2.191893961853921E-3</v>
      </c>
      <c r="L47">
        <v>0.7386409262418151</v>
      </c>
      <c r="M47" s="17">
        <v>1800</v>
      </c>
      <c r="N47" s="17">
        <f t="shared" si="6"/>
        <v>0.3046308011188204</v>
      </c>
      <c r="O47" s="17">
        <f t="shared" si="7"/>
        <v>5.5748788932320145E-3</v>
      </c>
      <c r="P47" s="17">
        <f t="shared" si="8"/>
        <v>0.6897943199879476</v>
      </c>
      <c r="Q47" s="17">
        <f t="shared" si="9"/>
        <v>8.590916105360763E-2</v>
      </c>
      <c r="R47" s="17">
        <f t="shared" si="10"/>
        <v>3.8235505190721917E-3</v>
      </c>
      <c r="S47" s="17">
        <f t="shared" si="11"/>
        <v>8.5149982391661008E-2</v>
      </c>
      <c r="T47">
        <f t="shared" si="12"/>
        <v>0.3102056800120524</v>
      </c>
      <c r="U47">
        <v>8.590916105360763E-2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Compiled</vt:lpstr>
      <vt:lpstr>Wild-type</vt:lpstr>
      <vt:lpstr>Rpn5-VTENKIF</vt:lpstr>
      <vt:lpstr>Rpt6-EQ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amartinlab</dc:creator>
  <cp:lastModifiedBy>Eric Greene</cp:lastModifiedBy>
  <dcterms:created xsi:type="dcterms:W3CDTF">2019-01-02T17:01:06Z</dcterms:created>
  <dcterms:modified xsi:type="dcterms:W3CDTF">2019-10-23T23:54:59Z</dcterms:modified>
</cp:coreProperties>
</file>